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chartsheets/sheet24.xml" ContentType="application/vnd.openxmlformats-officedocument.spreadsheetml.chart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39.xml" ContentType="application/vnd.openxmlformats-officedocument.drawingml.chartshapes+xml"/>
  <Override PartName="/xl/drawings/drawing57.xml" ContentType="application/vnd.openxmlformats-officedocument.drawing+xml"/>
  <Override PartName="/xl/chartsheets/sheet13.xml" ContentType="application/vnd.openxmlformats-officedocument.spreadsheetml.chartsheet+xml"/>
  <Override PartName="/xl/drawings/drawing17.xml" ContentType="application/vnd.openxmlformats-officedocument.drawingml.chartshapes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chartsheets/sheet20.xml" ContentType="application/vnd.openxmlformats-officedocument.spreadsheetml.chartsheet+xml"/>
  <Override PartName="/xl/drawings/drawing2.xml" ContentType="application/vnd.openxmlformats-officedocument.drawing+xml"/>
  <Override PartName="/xl/drawings/drawing35.xml" ContentType="application/vnd.openxmlformats-officedocument.drawingml.chartshapes+xml"/>
  <Override PartName="/xl/drawings/drawing53.xml" ContentType="application/vnd.openxmlformats-officedocument.drawingml.chartshapes+xml"/>
  <Override PartName="/xl/chartsheets/sheet8.xml" ContentType="application/vnd.openxmlformats-officedocument.spreadsheetml.chartsheet+xml"/>
  <Override PartName="/xl/worksheets/sheet3.xml" ContentType="application/vnd.openxmlformats-officedocument.spreadsheetml.worksheet+xml"/>
  <Override PartName="/xl/drawings/drawing13.xml" ContentType="application/vnd.openxmlformats-officedocument.drawingml.chartshapes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charts/chart27.xml" ContentType="application/vnd.openxmlformats-officedocument.drawingml.char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drawings/drawing20.xml" ContentType="application/vnd.openxmlformats-officedocument.drawing+xml"/>
  <Override PartName="/xl/drawings/drawing31.xml" ContentType="application/vnd.openxmlformats-officedocument.drawingml.chartshapes+xml"/>
  <Override PartName="/xl/charts/chart16.xml" ContentType="application/vnd.openxmlformats-officedocument.drawingml.chart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heets/sheet18.xml" ContentType="application/vnd.openxmlformats-officedocument.spreadsheetml.chartsheet+xml"/>
  <Override PartName="/xl/chartsheets/sheet27.xml" ContentType="application/vnd.openxmlformats-officedocument.spreadsheetml.chartshee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bin" ContentType="application/vnd.openxmlformats-officedocument.spreadsheetml.printerSettings"/>
  <Override PartName="/xl/chartsheets/sheet16.xml" ContentType="application/vnd.openxmlformats-officedocument.spreadsheetml.chartsheet+xml"/>
  <Override PartName="/xl/chartsheets/sheet25.xml" ContentType="application/vnd.openxmlformats-officedocument.spreadsheetml.chartshee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29.xml" ContentType="application/vnd.openxmlformats-officedocument.drawingml.chartshapes+xml"/>
  <Override PartName="/xl/drawings/drawing38.xml" ContentType="application/vnd.openxmlformats-officedocument.drawing+xml"/>
  <Override PartName="/xl/drawings/drawing49.xml" ContentType="application/vnd.openxmlformats-officedocument.drawingml.chartshapes+xml"/>
  <Override PartName="/xl/drawings/drawing58.xml" ContentType="application/vnd.openxmlformats-officedocument.drawing+xml"/>
  <Override PartName="/xl/chartsheets/sheet14.xml" ContentType="application/vnd.openxmlformats-officedocument.spreadsheetml.chartsheet+xml"/>
  <Override PartName="/xl/chartsheets/sheet23.xml" ContentType="application/vnd.openxmlformats-officedocument.spreadsheetml.chartsheet+xml"/>
  <Override PartName="/xl/worksheets/sheet6.xml" ContentType="application/vnd.openxmlformats-officedocument.spreadsheetml.workshee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18.xml" ContentType="application/vnd.openxmlformats-officedocument.drawing+xml"/>
  <Override PartName="/xl/drawings/drawing27.xml" ContentType="application/vnd.openxmlformats-officedocument.drawingml.chartshapes+xml"/>
  <Override PartName="/xl/drawings/drawing36.xml" ContentType="application/vnd.openxmlformats-officedocument.drawing+xml"/>
  <Override PartName="/xl/drawings/drawing45.xml" ContentType="application/vnd.openxmlformats-officedocument.drawingml.chartshapes+xml"/>
  <Override PartName="/xl/drawings/drawing47.xml" ContentType="application/vnd.openxmlformats-officedocument.drawingml.chartshapes+xml"/>
  <Override PartName="/xl/drawings/drawing56.xml" ContentType="application/vnd.openxmlformats-officedocument.drawing+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+xml"/>
  <Override PartName="/xl/drawings/drawing25.xml" ContentType="application/vnd.openxmlformats-officedocument.drawingml.chartshapes+xml"/>
  <Override PartName="/xl/drawings/drawing34.xml" ContentType="application/vnd.openxmlformats-officedocument.drawing+xml"/>
  <Override PartName="/xl/drawings/drawing43.xml" ContentType="application/vnd.openxmlformats-officedocument.drawingml.chartshapes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ml.chartshapes+xml"/>
  <Override PartName="/xl/drawings/drawing32.xml" ContentType="application/vnd.openxmlformats-officedocument.drawing+xml"/>
  <Override PartName="/xl/charts/chart19.xml" ContentType="application/vnd.openxmlformats-officedocument.drawingml.chart+xml"/>
  <Override PartName="/xl/drawings/drawing41.xml" ContentType="application/vnd.openxmlformats-officedocument.drawingml.chartshapes+xml"/>
  <Override PartName="/xl/drawings/drawing52.xml" ContentType="application/vnd.openxmlformats-officedocument.drawing+xml"/>
  <Override PartName="/xl/chartsheets/sheet5.xml" ContentType="application/vnd.openxmlformats-officedocument.spreadsheetml.chartsheet+xml"/>
  <Override PartName="/xl/drawings/drawing12.xml" ContentType="application/vnd.openxmlformats-officedocument.drawing+xml"/>
  <Override PartName="/xl/drawings/drawing21.xml" ContentType="application/vnd.openxmlformats-officedocument.drawingml.chartshapes+xml"/>
  <Override PartName="/xl/drawings/drawing30.xml" ContentType="application/vnd.openxmlformats-officedocument.drawing+xml"/>
  <Override PartName="/xl/charts/chart17.xml" ContentType="application/vnd.openxmlformats-officedocument.drawingml.chart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chartsheets/sheet3.xml" ContentType="application/vnd.openxmlformats-officedocument.spreadsheetml.chart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heets/sheet1.xml" ContentType="application/vnd.openxmlformats-officedocument.spreadsheetml.chartsheet+xml"/>
  <Override PartName="/xl/chartsheets/sheet19.xml" ContentType="application/vnd.openxmlformats-officedocument.spreadsheetml.chart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chartsheets/sheet26.xml" ContentType="application/vnd.openxmlformats-officedocument.spreadsheetml.chart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ml.chartshapes+xml"/>
  <Override PartName="/xl/drawings/drawing48.xml" ContentType="application/vnd.openxmlformats-officedocument.drawing+xml"/>
  <Override PartName="/xl/chartsheets/sheet22.xml" ContentType="application/vnd.openxmlformats-officedocument.spreadsheetml.chart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37.xml" ContentType="application/vnd.openxmlformats-officedocument.drawingml.chartshapes+xml"/>
  <Override PartName="/xl/drawings/drawing55.xml" ContentType="application/vnd.openxmlformats-officedocument.drawingml.chartshapes+xml"/>
  <Default Extension="rels" ContentType="application/vnd.openxmlformats-package.relationships+xml"/>
  <Override PartName="/xl/chartsheets/sheet11.xml" ContentType="application/vnd.openxmlformats-officedocument.spreadsheetml.chartsheet+xml"/>
  <Override PartName="/xl/worksheets/sheet5.xml" ContentType="application/vnd.openxmlformats-officedocument.spreadsheetml.worksheet+xml"/>
  <Override PartName="/xl/drawings/drawing15.xml" ContentType="application/vnd.openxmlformats-officedocument.drawingml.chartshapes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chartsheets/sheet6.xml" ContentType="application/vnd.openxmlformats-officedocument.spreadsheetml.chartsheet+xml"/>
  <Override PartName="/xl/drawings/drawing22.xml" ContentType="application/vnd.openxmlformats-officedocument.drawing+xml"/>
  <Override PartName="/xl/drawings/drawing33.xml" ContentType="application/vnd.openxmlformats-officedocument.drawingml.chartshapes+xml"/>
  <Override PartName="/xl/charts/chart18.xml" ContentType="application/vnd.openxmlformats-officedocument.drawingml.chart+xml"/>
  <Override PartName="/xl/drawings/drawing51.xml" ContentType="application/vnd.openxmlformats-officedocument.drawingml.chartshapes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20610" windowHeight="11640" tabRatio="843"/>
  </bookViews>
  <sheets>
    <sheet name="Intro" sheetId="44" r:id="rId1"/>
    <sheet name="1AXKR000.77" sheetId="11" r:id="rId2"/>
    <sheet name="1AXGU000.18" sheetId="12" r:id="rId3"/>
    <sheet name="1AWAC003.31" sheetId="13" r:id="rId4"/>
    <sheet name="1ASOC013.05" sheetId="14" r:id="rId5"/>
    <sheet name="1ASOC012.60" sheetId="15" r:id="rId6"/>
    <sheet name="1ASOC011.70" sheetId="38" r:id="rId7"/>
    <sheet name="1ASOC010.09" sheetId="16" r:id="rId8"/>
    <sheet name="1ASOC007.06" sheetId="17" r:id="rId9"/>
    <sheet name="1ASOC000.01" sheetId="18" r:id="rId10"/>
    <sheet name="1ANOG005.69" sheetId="19" r:id="rId11"/>
    <sheet name="1ANOG000.91" sheetId="20" r:id="rId12"/>
    <sheet name="1ANOC000.42" sheetId="21" r:id="rId13"/>
    <sheet name="1ANOC004.38" sheetId="39" r:id="rId14"/>
    <sheet name="1ANOC009.37" sheetId="22" r:id="rId15"/>
    <sheet name="1APIA001.80" sheetId="23" r:id="rId16"/>
    <sheet name="1ANOB007.97" sheetId="24" r:id="rId17"/>
    <sheet name="1ALIV004.78" sheetId="25" r:id="rId18"/>
    <sheet name="1AGOO022.44" sheetId="26" r:id="rId19"/>
    <sheet name="1AGOO021.28" sheetId="27" r:id="rId20"/>
    <sheet name="1AGOO003.18" sheetId="28" r:id="rId21"/>
    <sheet name="1ACAX004.57" sheetId="29" r:id="rId22"/>
    <sheet name="1ABRB015.43" sheetId="31" r:id="rId23"/>
    <sheet name="1ABRB006.97" sheetId="32" r:id="rId24"/>
    <sheet name="1ABR002.15" sheetId="33" r:id="rId25"/>
    <sheet name="1ASUG003.52" sheetId="40" r:id="rId26"/>
    <sheet name="1ABUL025.94" sheetId="30" r:id="rId27"/>
    <sheet name="All_DEQ" sheetId="41" r:id="rId28"/>
    <sheet name="Cross4" sheetId="42" r:id="rId29"/>
    <sheet name="Cross3" sheetId="36" r:id="rId30"/>
    <sheet name="Station_NRO" sheetId="6" r:id="rId31"/>
    <sheet name="LC_2009" sheetId="37" r:id="rId32"/>
    <sheet name="Score_Class" sheetId="34" r:id="rId33"/>
  </sheets>
  <externalReferences>
    <externalReference r:id="rId34"/>
  </externalReferences>
  <definedNames>
    <definedName name="_xlnm._FilterDatabase" localSheetId="30" hidden="1">Station_NRO!$A$1:$AD$133</definedName>
    <definedName name="Habitat_ALL_NRO">#REF!</definedName>
    <definedName name="Habitat_ALL_NRO_Family">#REF!</definedName>
    <definedName name="Habitat_Family_VRO">#REF!</definedName>
    <definedName name="Habitat_VRO">#REF!</definedName>
    <definedName name="Station_Query" localSheetId="30">Station_NRO!$A$1:$AD$133</definedName>
    <definedName name="Station_Query">#REF!</definedName>
    <definedName name="Total_Habitat" localSheetId="29">#REF!</definedName>
    <definedName name="Total_Habitat" localSheetId="28">#REF!</definedName>
    <definedName name="Total_Habitat">#REF!</definedName>
  </definedNames>
  <calcPr calcId="125725"/>
</workbook>
</file>

<file path=xl/calcChain.xml><?xml version="1.0" encoding="utf-8"?>
<calcChain xmlns="http://schemas.openxmlformats.org/spreadsheetml/2006/main">
  <c r="U235" i="42"/>
  <c r="T241"/>
  <c r="S241"/>
  <c r="Q241"/>
  <c r="P241"/>
  <c r="T240"/>
  <c r="S240"/>
  <c r="Q240"/>
  <c r="R240" s="1"/>
  <c r="P240"/>
  <c r="T239"/>
  <c r="S239"/>
  <c r="Q239"/>
  <c r="P239"/>
  <c r="T238"/>
  <c r="S238"/>
  <c r="Q238"/>
  <c r="R238" s="1"/>
  <c r="P238"/>
  <c r="T11"/>
  <c r="S11"/>
  <c r="Q11"/>
  <c r="P11"/>
  <c r="T10"/>
  <c r="S10"/>
  <c r="Q10"/>
  <c r="R10" s="1"/>
  <c r="P10"/>
  <c r="T116"/>
  <c r="S116"/>
  <c r="Q116"/>
  <c r="P116"/>
  <c r="T115"/>
  <c r="S115"/>
  <c r="Q115"/>
  <c r="R115" s="1"/>
  <c r="P115"/>
  <c r="T130"/>
  <c r="S130"/>
  <c r="Q130"/>
  <c r="P130"/>
  <c r="T129"/>
  <c r="S129"/>
  <c r="Q129"/>
  <c r="P129"/>
  <c r="T128"/>
  <c r="S128"/>
  <c r="Q128"/>
  <c r="P128"/>
  <c r="T127"/>
  <c r="S127"/>
  <c r="Q127"/>
  <c r="R127" s="1"/>
  <c r="P127"/>
  <c r="T169"/>
  <c r="S169"/>
  <c r="Q169"/>
  <c r="P169"/>
  <c r="T168"/>
  <c r="S168"/>
  <c r="Q168"/>
  <c r="R168" s="1"/>
  <c r="P168"/>
  <c r="T156"/>
  <c r="S156"/>
  <c r="Q156"/>
  <c r="P156"/>
  <c r="T155"/>
  <c r="S155"/>
  <c r="Q155"/>
  <c r="R155" s="1"/>
  <c r="P155"/>
  <c r="T199"/>
  <c r="S199"/>
  <c r="Q199"/>
  <c r="R199" s="1"/>
  <c r="P199"/>
  <c r="T234"/>
  <c r="S234"/>
  <c r="Q234"/>
  <c r="P234"/>
  <c r="T233"/>
  <c r="S233"/>
  <c r="Q233"/>
  <c r="P233"/>
  <c r="T232"/>
  <c r="S232"/>
  <c r="Q232"/>
  <c r="P232"/>
  <c r="T231"/>
  <c r="S231"/>
  <c r="Q231"/>
  <c r="R231" s="1"/>
  <c r="P231"/>
  <c r="T230"/>
  <c r="S230"/>
  <c r="Q230"/>
  <c r="P230"/>
  <c r="T229"/>
  <c r="S229"/>
  <c r="Q229"/>
  <c r="R229" s="1"/>
  <c r="P229"/>
  <c r="T114"/>
  <c r="S114"/>
  <c r="Q114"/>
  <c r="P114"/>
  <c r="T113"/>
  <c r="S113"/>
  <c r="Q113"/>
  <c r="P113"/>
  <c r="T112"/>
  <c r="S112"/>
  <c r="Q112"/>
  <c r="P112"/>
  <c r="T111"/>
  <c r="S111"/>
  <c r="Q111"/>
  <c r="P111"/>
  <c r="T110"/>
  <c r="S110"/>
  <c r="Q110"/>
  <c r="P110"/>
  <c r="T109"/>
  <c r="S109"/>
  <c r="Q109"/>
  <c r="P109"/>
  <c r="T108"/>
  <c r="S108"/>
  <c r="Q108"/>
  <c r="P108"/>
  <c r="T107"/>
  <c r="S107"/>
  <c r="Q107"/>
  <c r="P107"/>
  <c r="T106"/>
  <c r="S106"/>
  <c r="Q106"/>
  <c r="P106"/>
  <c r="T105"/>
  <c r="S105"/>
  <c r="Q105"/>
  <c r="P105"/>
  <c r="T104"/>
  <c r="S104"/>
  <c r="Q104"/>
  <c r="P104"/>
  <c r="T103"/>
  <c r="S103"/>
  <c r="Q103"/>
  <c r="P103"/>
  <c r="T102"/>
  <c r="S102"/>
  <c r="Q102"/>
  <c r="P102"/>
  <c r="T101"/>
  <c r="S101"/>
  <c r="Q101"/>
  <c r="P101"/>
  <c r="T100"/>
  <c r="S100"/>
  <c r="Q100"/>
  <c r="P100"/>
  <c r="T99"/>
  <c r="S99"/>
  <c r="Q99"/>
  <c r="R99" s="1"/>
  <c r="P99"/>
  <c r="T98"/>
  <c r="S98"/>
  <c r="Q98"/>
  <c r="R98" s="1"/>
  <c r="P98"/>
  <c r="T97"/>
  <c r="S97"/>
  <c r="Q97"/>
  <c r="P97"/>
  <c r="T96"/>
  <c r="S96"/>
  <c r="Q96"/>
  <c r="P96"/>
  <c r="T95"/>
  <c r="S95"/>
  <c r="Q95"/>
  <c r="P95"/>
  <c r="T94"/>
  <c r="S94"/>
  <c r="Q94"/>
  <c r="P94"/>
  <c r="T93"/>
  <c r="S93"/>
  <c r="Q93"/>
  <c r="R93" s="1"/>
  <c r="P93"/>
  <c r="T92"/>
  <c r="S92"/>
  <c r="Q92"/>
  <c r="P92"/>
  <c r="T91"/>
  <c r="S91"/>
  <c r="Q91"/>
  <c r="P91"/>
  <c r="T90"/>
  <c r="S90"/>
  <c r="Q90"/>
  <c r="P90"/>
  <c r="T89"/>
  <c r="S89"/>
  <c r="Q89"/>
  <c r="P89"/>
  <c r="T88"/>
  <c r="S88"/>
  <c r="Q88"/>
  <c r="P88"/>
  <c r="T87"/>
  <c r="S87"/>
  <c r="Q87"/>
  <c r="P87"/>
  <c r="T86"/>
  <c r="S86"/>
  <c r="Q86"/>
  <c r="P86"/>
  <c r="T85"/>
  <c r="S85"/>
  <c r="Q85"/>
  <c r="P85"/>
  <c r="T84"/>
  <c r="S84"/>
  <c r="Q84"/>
  <c r="P84"/>
  <c r="T83"/>
  <c r="S83"/>
  <c r="Q83"/>
  <c r="P83"/>
  <c r="T82"/>
  <c r="S82"/>
  <c r="Q82"/>
  <c r="P82"/>
  <c r="T81"/>
  <c r="S81"/>
  <c r="Q81"/>
  <c r="P81"/>
  <c r="T80"/>
  <c r="S80"/>
  <c r="Q80"/>
  <c r="R80" s="1"/>
  <c r="P80"/>
  <c r="T79"/>
  <c r="S79"/>
  <c r="Q79"/>
  <c r="P79"/>
  <c r="T78"/>
  <c r="S78"/>
  <c r="Q78"/>
  <c r="P78"/>
  <c r="T77"/>
  <c r="S77"/>
  <c r="Q77"/>
  <c r="P77"/>
  <c r="T76"/>
  <c r="S76"/>
  <c r="Q76"/>
  <c r="P76"/>
  <c r="T75"/>
  <c r="S75"/>
  <c r="Q75"/>
  <c r="P75"/>
  <c r="T74"/>
  <c r="S74"/>
  <c r="Q74"/>
  <c r="P74"/>
  <c r="T73"/>
  <c r="S73"/>
  <c r="Q73"/>
  <c r="P73"/>
  <c r="T72"/>
  <c r="S72"/>
  <c r="Q72"/>
  <c r="P72"/>
  <c r="T71"/>
  <c r="S71"/>
  <c r="Q71"/>
  <c r="P71"/>
  <c r="T70"/>
  <c r="S70"/>
  <c r="Q70"/>
  <c r="P70"/>
  <c r="T69"/>
  <c r="S69"/>
  <c r="Q69"/>
  <c r="P69"/>
  <c r="T68"/>
  <c r="S68"/>
  <c r="Q68"/>
  <c r="P68"/>
  <c r="T67"/>
  <c r="S67"/>
  <c r="Q67"/>
  <c r="R67" s="1"/>
  <c r="P67"/>
  <c r="T66"/>
  <c r="S66"/>
  <c r="Q66"/>
  <c r="P66"/>
  <c r="T65"/>
  <c r="S65"/>
  <c r="Q65"/>
  <c r="P65"/>
  <c r="T64"/>
  <c r="S64"/>
  <c r="Q64"/>
  <c r="P64"/>
  <c r="T63"/>
  <c r="S63"/>
  <c r="Q63"/>
  <c r="P63"/>
  <c r="T62"/>
  <c r="S62"/>
  <c r="Q62"/>
  <c r="P62"/>
  <c r="T61"/>
  <c r="S61"/>
  <c r="Q61"/>
  <c r="P61"/>
  <c r="T60"/>
  <c r="S60"/>
  <c r="Q60"/>
  <c r="P60"/>
  <c r="T59"/>
  <c r="S59"/>
  <c r="Q59"/>
  <c r="P59"/>
  <c r="T58"/>
  <c r="S58"/>
  <c r="Q58"/>
  <c r="P58"/>
  <c r="T57"/>
  <c r="S57"/>
  <c r="Q57"/>
  <c r="R57" s="1"/>
  <c r="P57"/>
  <c r="T9"/>
  <c r="S9"/>
  <c r="Q9"/>
  <c r="P9"/>
  <c r="T8"/>
  <c r="S8"/>
  <c r="Q8"/>
  <c r="R8" s="1"/>
  <c r="P8"/>
  <c r="T7"/>
  <c r="S7"/>
  <c r="Q7"/>
  <c r="P7"/>
  <c r="T6"/>
  <c r="S6"/>
  <c r="Q6"/>
  <c r="R6" s="1"/>
  <c r="P6"/>
  <c r="T5"/>
  <c r="S5"/>
  <c r="Q5"/>
  <c r="P5"/>
  <c r="T4"/>
  <c r="S4"/>
  <c r="Q4"/>
  <c r="P4"/>
  <c r="T3"/>
  <c r="S3"/>
  <c r="Q3"/>
  <c r="P3"/>
  <c r="T2"/>
  <c r="S2"/>
  <c r="Q2"/>
  <c r="R2" s="1"/>
  <c r="P2"/>
  <c r="T161"/>
  <c r="S161"/>
  <c r="Q161"/>
  <c r="R161" s="1"/>
  <c r="P161"/>
  <c r="T160"/>
  <c r="S160"/>
  <c r="Q160"/>
  <c r="P160"/>
  <c r="T159"/>
  <c r="S159"/>
  <c r="Q159"/>
  <c r="R159" s="1"/>
  <c r="P159"/>
  <c r="T181"/>
  <c r="S181"/>
  <c r="Q181"/>
  <c r="P181"/>
  <c r="T180"/>
  <c r="S180"/>
  <c r="Q180"/>
  <c r="R180" s="1"/>
  <c r="P180"/>
  <c r="T56"/>
  <c r="S56"/>
  <c r="Q56"/>
  <c r="P56"/>
  <c r="T55"/>
  <c r="S55"/>
  <c r="Q55"/>
  <c r="P55"/>
  <c r="T54"/>
  <c r="S54"/>
  <c r="Q54"/>
  <c r="R54" s="1"/>
  <c r="P54"/>
  <c r="T53"/>
  <c r="S53"/>
  <c r="Q53"/>
  <c r="P53"/>
  <c r="T52"/>
  <c r="S52"/>
  <c r="Q52"/>
  <c r="P52"/>
  <c r="T51"/>
  <c r="S51"/>
  <c r="Q51"/>
  <c r="R51" s="1"/>
  <c r="P51"/>
  <c r="T50"/>
  <c r="S50"/>
  <c r="Q50"/>
  <c r="P50"/>
  <c r="T49"/>
  <c r="S49"/>
  <c r="Q49"/>
  <c r="P49"/>
  <c r="T48"/>
  <c r="S48"/>
  <c r="Q48"/>
  <c r="P48"/>
  <c r="T47"/>
  <c r="S47"/>
  <c r="Q47"/>
  <c r="P47"/>
  <c r="T46"/>
  <c r="S46"/>
  <c r="Q46"/>
  <c r="P46"/>
  <c r="T45"/>
  <c r="S45"/>
  <c r="Q45"/>
  <c r="P45"/>
  <c r="T44"/>
  <c r="S44"/>
  <c r="Q44"/>
  <c r="P44"/>
  <c r="T43"/>
  <c r="S43"/>
  <c r="Q43"/>
  <c r="P43"/>
  <c r="T42"/>
  <c r="S42"/>
  <c r="Q42"/>
  <c r="P42"/>
  <c r="T41"/>
  <c r="S41"/>
  <c r="Q41"/>
  <c r="R41" s="1"/>
  <c r="P41"/>
  <c r="T167"/>
  <c r="S167"/>
  <c r="Q167"/>
  <c r="P167"/>
  <c r="T166"/>
  <c r="S166"/>
  <c r="Q166"/>
  <c r="R166" s="1"/>
  <c r="P166"/>
  <c r="T179"/>
  <c r="S179"/>
  <c r="Q179"/>
  <c r="R179" s="1"/>
  <c r="P179"/>
  <c r="T178"/>
  <c r="S178"/>
  <c r="Q178"/>
  <c r="P178"/>
  <c r="T177"/>
  <c r="S177"/>
  <c r="Q177"/>
  <c r="P177"/>
  <c r="T176"/>
  <c r="S176"/>
  <c r="Q176"/>
  <c r="P176"/>
  <c r="T175"/>
  <c r="S175"/>
  <c r="Q175"/>
  <c r="P175"/>
  <c r="T174"/>
  <c r="S174"/>
  <c r="Q174"/>
  <c r="P174"/>
  <c r="T173"/>
  <c r="S173"/>
  <c r="Q173"/>
  <c r="P173"/>
  <c r="T172"/>
  <c r="S172"/>
  <c r="Q172"/>
  <c r="P172"/>
  <c r="T171"/>
  <c r="S171"/>
  <c r="Q171"/>
  <c r="P171"/>
  <c r="T170"/>
  <c r="S170"/>
  <c r="Q170"/>
  <c r="R170" s="1"/>
  <c r="P170"/>
  <c r="T119"/>
  <c r="S119"/>
  <c r="Q119"/>
  <c r="P119"/>
  <c r="T118"/>
  <c r="S118"/>
  <c r="Q118"/>
  <c r="P118"/>
  <c r="T117"/>
  <c r="S117"/>
  <c r="Q117"/>
  <c r="R117" s="1"/>
  <c r="P117"/>
  <c r="T126"/>
  <c r="S126"/>
  <c r="Q126"/>
  <c r="P126"/>
  <c r="T125"/>
  <c r="S125"/>
  <c r="Q125"/>
  <c r="P125"/>
  <c r="T124"/>
  <c r="S124"/>
  <c r="Q124"/>
  <c r="P124"/>
  <c r="T123"/>
  <c r="S123"/>
  <c r="Q123"/>
  <c r="P123"/>
  <c r="T122"/>
  <c r="S122"/>
  <c r="Q122"/>
  <c r="R122" s="1"/>
  <c r="P122"/>
  <c r="T121"/>
  <c r="S121"/>
  <c r="Q121"/>
  <c r="P121"/>
  <c r="T120"/>
  <c r="S120"/>
  <c r="Q120"/>
  <c r="R120" s="1"/>
  <c r="P120"/>
  <c r="T154"/>
  <c r="S154"/>
  <c r="Q154"/>
  <c r="P154"/>
  <c r="T153"/>
  <c r="S153"/>
  <c r="Q153"/>
  <c r="P153"/>
  <c r="T152"/>
  <c r="S152"/>
  <c r="Q152"/>
  <c r="R152" s="1"/>
  <c r="P152"/>
  <c r="T151"/>
  <c r="S151"/>
  <c r="Q151"/>
  <c r="P151"/>
  <c r="T150"/>
  <c r="S150"/>
  <c r="Q150"/>
  <c r="P150"/>
  <c r="T149"/>
  <c r="S149"/>
  <c r="Q149"/>
  <c r="P149"/>
  <c r="T148"/>
  <c r="S148"/>
  <c r="Q148"/>
  <c r="P148"/>
  <c r="T147"/>
  <c r="S147"/>
  <c r="Q147"/>
  <c r="P147"/>
  <c r="T146"/>
  <c r="S146"/>
  <c r="Q146"/>
  <c r="P146"/>
  <c r="T145"/>
  <c r="S145"/>
  <c r="Q145"/>
  <c r="P145"/>
  <c r="T144"/>
  <c r="S144"/>
  <c r="Q144"/>
  <c r="P144"/>
  <c r="T143"/>
  <c r="S143"/>
  <c r="Q143"/>
  <c r="P143"/>
  <c r="T142"/>
  <c r="S142"/>
  <c r="Q142"/>
  <c r="P142"/>
  <c r="T141"/>
  <c r="S141"/>
  <c r="Q141"/>
  <c r="P141"/>
  <c r="T140"/>
  <c r="S140"/>
  <c r="Q140"/>
  <c r="P140"/>
  <c r="T139"/>
  <c r="S139"/>
  <c r="Q139"/>
  <c r="P139"/>
  <c r="T138"/>
  <c r="S138"/>
  <c r="Q138"/>
  <c r="P138"/>
  <c r="T137"/>
  <c r="S137"/>
  <c r="Q137"/>
  <c r="P137"/>
  <c r="T136"/>
  <c r="S136"/>
  <c r="Q136"/>
  <c r="P136"/>
  <c r="T135"/>
  <c r="S135"/>
  <c r="Q135"/>
  <c r="R135" s="1"/>
  <c r="P135"/>
  <c r="T134"/>
  <c r="S134"/>
  <c r="Q134"/>
  <c r="P134"/>
  <c r="T133"/>
  <c r="S133"/>
  <c r="Q133"/>
  <c r="R133" s="1"/>
  <c r="P133"/>
  <c r="T132"/>
  <c r="S132"/>
  <c r="Q132"/>
  <c r="P132"/>
  <c r="T131"/>
  <c r="S131"/>
  <c r="Q131"/>
  <c r="R131" s="1"/>
  <c r="P131"/>
  <c r="T198"/>
  <c r="S198"/>
  <c r="Q198"/>
  <c r="R198" s="1"/>
  <c r="P198"/>
  <c r="T197"/>
  <c r="S197"/>
  <c r="Q197"/>
  <c r="P197"/>
  <c r="T196"/>
  <c r="S196"/>
  <c r="Q196"/>
  <c r="P196"/>
  <c r="T195"/>
  <c r="S195"/>
  <c r="Q195"/>
  <c r="P195"/>
  <c r="T194"/>
  <c r="S194"/>
  <c r="Q194"/>
  <c r="P194"/>
  <c r="T193"/>
  <c r="S193"/>
  <c r="Q193"/>
  <c r="P193"/>
  <c r="T192"/>
  <c r="S192"/>
  <c r="Q192"/>
  <c r="P192"/>
  <c r="T191"/>
  <c r="S191"/>
  <c r="Q191"/>
  <c r="P191"/>
  <c r="T190"/>
  <c r="S190"/>
  <c r="Q190"/>
  <c r="P190"/>
  <c r="T189"/>
  <c r="S189"/>
  <c r="Q189"/>
  <c r="P189"/>
  <c r="T188"/>
  <c r="S188"/>
  <c r="Q188"/>
  <c r="P188"/>
  <c r="T187"/>
  <c r="S187"/>
  <c r="Q187"/>
  <c r="P187"/>
  <c r="T186"/>
  <c r="S186"/>
  <c r="Q186"/>
  <c r="P186"/>
  <c r="T185"/>
  <c r="S185"/>
  <c r="Q185"/>
  <c r="P185"/>
  <c r="T184"/>
  <c r="S184"/>
  <c r="Q184"/>
  <c r="P184"/>
  <c r="T183"/>
  <c r="S183"/>
  <c r="Q183"/>
  <c r="R183" s="1"/>
  <c r="P183"/>
  <c r="T158"/>
  <c r="S158"/>
  <c r="Q158"/>
  <c r="P158"/>
  <c r="T157"/>
  <c r="S157"/>
  <c r="Q157"/>
  <c r="R157" s="1"/>
  <c r="P157"/>
  <c r="T40"/>
  <c r="S40"/>
  <c r="Q40"/>
  <c r="P40"/>
  <c r="T39"/>
  <c r="S39"/>
  <c r="Q39"/>
  <c r="P39"/>
  <c r="T38"/>
  <c r="S38"/>
  <c r="Q38"/>
  <c r="P38"/>
  <c r="T37"/>
  <c r="S37"/>
  <c r="Q37"/>
  <c r="R37" s="1"/>
  <c r="P37"/>
  <c r="T36"/>
  <c r="S36"/>
  <c r="Q36"/>
  <c r="P36"/>
  <c r="T35"/>
  <c r="S35"/>
  <c r="Q35"/>
  <c r="P35"/>
  <c r="T34"/>
  <c r="S34"/>
  <c r="Q34"/>
  <c r="P34"/>
  <c r="T33"/>
  <c r="S33"/>
  <c r="Q33"/>
  <c r="P33"/>
  <c r="T32"/>
  <c r="S32"/>
  <c r="Q32"/>
  <c r="P32"/>
  <c r="T31"/>
  <c r="S31"/>
  <c r="Q31"/>
  <c r="P31"/>
  <c r="T30"/>
  <c r="S30"/>
  <c r="Q30"/>
  <c r="P30"/>
  <c r="T29"/>
  <c r="S29"/>
  <c r="Q29"/>
  <c r="P29"/>
  <c r="T28"/>
  <c r="S28"/>
  <c r="Q28"/>
  <c r="P28"/>
  <c r="T27"/>
  <c r="S27"/>
  <c r="Q27"/>
  <c r="P27"/>
  <c r="T26"/>
  <c r="S26"/>
  <c r="Q26"/>
  <c r="P26"/>
  <c r="T25"/>
  <c r="S25"/>
  <c r="Q25"/>
  <c r="P25"/>
  <c r="T24"/>
  <c r="S24"/>
  <c r="Q24"/>
  <c r="P24"/>
  <c r="T23"/>
  <c r="S23"/>
  <c r="Q23"/>
  <c r="P23"/>
  <c r="T22"/>
  <c r="S22"/>
  <c r="Q22"/>
  <c r="P22"/>
  <c r="T21"/>
  <c r="S21"/>
  <c r="Q21"/>
  <c r="P21"/>
  <c r="T20"/>
  <c r="S20"/>
  <c r="Q20"/>
  <c r="P20"/>
  <c r="T19"/>
  <c r="S19"/>
  <c r="Q19"/>
  <c r="P19"/>
  <c r="T18"/>
  <c r="S18"/>
  <c r="Q18"/>
  <c r="P18"/>
  <c r="T17"/>
  <c r="S17"/>
  <c r="Q17"/>
  <c r="P17"/>
  <c r="T16"/>
  <c r="S16"/>
  <c r="Q16"/>
  <c r="R16" s="1"/>
  <c r="P16"/>
  <c r="T15"/>
  <c r="S15"/>
  <c r="Q15"/>
  <c r="P15"/>
  <c r="T14"/>
  <c r="S14"/>
  <c r="Q14"/>
  <c r="R14" s="1"/>
  <c r="P14"/>
  <c r="T13"/>
  <c r="S13"/>
  <c r="Q13"/>
  <c r="P13"/>
  <c r="T12"/>
  <c r="S12"/>
  <c r="Q12"/>
  <c r="R12" s="1"/>
  <c r="P12"/>
  <c r="T182"/>
  <c r="S182"/>
  <c r="Q182"/>
  <c r="R182" s="1"/>
  <c r="T228"/>
  <c r="S228"/>
  <c r="Q228"/>
  <c r="P228"/>
  <c r="T227"/>
  <c r="S227"/>
  <c r="Q227"/>
  <c r="P227"/>
  <c r="T226"/>
  <c r="S226"/>
  <c r="Q226"/>
  <c r="P226"/>
  <c r="T225"/>
  <c r="S225"/>
  <c r="Q225"/>
  <c r="P225"/>
  <c r="T224"/>
  <c r="S224"/>
  <c r="Q224"/>
  <c r="P224"/>
  <c r="T223"/>
  <c r="S223"/>
  <c r="Q223"/>
  <c r="P223"/>
  <c r="T222"/>
  <c r="S222"/>
  <c r="Q222"/>
  <c r="R222" s="1"/>
  <c r="P222"/>
  <c r="T221"/>
  <c r="S221"/>
  <c r="Q221"/>
  <c r="P221"/>
  <c r="T220"/>
  <c r="S220"/>
  <c r="Q220"/>
  <c r="P220"/>
  <c r="T219"/>
  <c r="S219"/>
  <c r="Q219"/>
  <c r="P219"/>
  <c r="T218"/>
  <c r="S218"/>
  <c r="Q218"/>
  <c r="P218"/>
  <c r="T217"/>
  <c r="S217"/>
  <c r="Q217"/>
  <c r="P217"/>
  <c r="T216"/>
  <c r="S216"/>
  <c r="Q216"/>
  <c r="P216"/>
  <c r="T215"/>
  <c r="S215"/>
  <c r="Q215"/>
  <c r="P215"/>
  <c r="T214"/>
  <c r="S214"/>
  <c r="Q214"/>
  <c r="P214"/>
  <c r="T213"/>
  <c r="S213"/>
  <c r="Q213"/>
  <c r="P213"/>
  <c r="T212"/>
  <c r="S212"/>
  <c r="Q212"/>
  <c r="R212" s="1"/>
  <c r="P212"/>
  <c r="T211"/>
  <c r="S211"/>
  <c r="Q211"/>
  <c r="P211"/>
  <c r="T210"/>
  <c r="S210"/>
  <c r="Q210"/>
  <c r="P210"/>
  <c r="T209"/>
  <c r="S209"/>
  <c r="Q209"/>
  <c r="P209"/>
  <c r="T208"/>
  <c r="S208"/>
  <c r="Q208"/>
  <c r="P208"/>
  <c r="T207"/>
  <c r="S207"/>
  <c r="Q207"/>
  <c r="P207"/>
  <c r="T206"/>
  <c r="S206"/>
  <c r="Q206"/>
  <c r="P206"/>
  <c r="T205"/>
  <c r="S205"/>
  <c r="Q205"/>
  <c r="P205"/>
  <c r="T204"/>
  <c r="S204"/>
  <c r="Q204"/>
  <c r="P204"/>
  <c r="T203"/>
  <c r="S203"/>
  <c r="Q203"/>
  <c r="P203"/>
  <c r="T202"/>
  <c r="S202"/>
  <c r="Q202"/>
  <c r="P202"/>
  <c r="T201"/>
  <c r="S201"/>
  <c r="Q201"/>
  <c r="P201"/>
  <c r="T200"/>
  <c r="S200"/>
  <c r="Q200"/>
  <c r="R200" s="1"/>
  <c r="P200"/>
  <c r="T165"/>
  <c r="S165"/>
  <c r="Q165"/>
  <c r="P165"/>
  <c r="T164"/>
  <c r="S164"/>
  <c r="Q164"/>
  <c r="P164"/>
  <c r="T163"/>
  <c r="S163"/>
  <c r="Q163"/>
  <c r="P163"/>
  <c r="T162"/>
  <c r="S162"/>
  <c r="Q162"/>
  <c r="R162" s="1"/>
  <c r="P162"/>
  <c r="C11" i="34" l="1"/>
  <c r="C10"/>
  <c r="C9"/>
  <c r="T238" i="36"/>
  <c r="S238"/>
  <c r="Q238"/>
  <c r="P238"/>
  <c r="T237"/>
  <c r="S237"/>
  <c r="Q237"/>
  <c r="R237" s="1"/>
  <c r="P237"/>
  <c r="T236"/>
  <c r="S236"/>
  <c r="Q236"/>
  <c r="P236"/>
  <c r="T235"/>
  <c r="S235"/>
  <c r="Q235"/>
  <c r="R235" s="1"/>
  <c r="P235"/>
  <c r="T234"/>
  <c r="S234"/>
  <c r="Q234"/>
  <c r="P234"/>
  <c r="T233"/>
  <c r="S233"/>
  <c r="Q233"/>
  <c r="R233" s="1"/>
  <c r="P233"/>
  <c r="T232"/>
  <c r="S232"/>
  <c r="Q232"/>
  <c r="P232"/>
  <c r="T231"/>
  <c r="S231"/>
  <c r="Q231"/>
  <c r="R231" s="1"/>
  <c r="P231"/>
  <c r="T230"/>
  <c r="S230"/>
  <c r="Q230"/>
  <c r="P230"/>
  <c r="T229"/>
  <c r="S229"/>
  <c r="Q229"/>
  <c r="P229"/>
  <c r="T228"/>
  <c r="S228"/>
  <c r="Q228"/>
  <c r="P228"/>
  <c r="T227"/>
  <c r="S227"/>
  <c r="R227"/>
  <c r="Q227"/>
  <c r="P227"/>
  <c r="T226"/>
  <c r="S226"/>
  <c r="Q226"/>
  <c r="P226"/>
  <c r="T225"/>
  <c r="S225"/>
  <c r="Q225"/>
  <c r="R225" s="1"/>
  <c r="P225"/>
  <c r="T224"/>
  <c r="S224"/>
  <c r="Q224"/>
  <c r="P224"/>
  <c r="T223"/>
  <c r="S223"/>
  <c r="Q223"/>
  <c r="R223" s="1"/>
  <c r="P223"/>
  <c r="T222"/>
  <c r="S222"/>
  <c r="Q222"/>
  <c r="R222" s="1"/>
  <c r="P222"/>
  <c r="T221"/>
  <c r="S221"/>
  <c r="Q221"/>
  <c r="P221"/>
  <c r="T220"/>
  <c r="S220"/>
  <c r="Q220"/>
  <c r="P220"/>
  <c r="T219"/>
  <c r="S219"/>
  <c r="Q219"/>
  <c r="P219"/>
  <c r="T218"/>
  <c r="S218"/>
  <c r="Q218"/>
  <c r="R218" s="1"/>
  <c r="P218"/>
  <c r="T217"/>
  <c r="S217"/>
  <c r="Q217"/>
  <c r="P217"/>
  <c r="T216"/>
  <c r="S216"/>
  <c r="Q216"/>
  <c r="R216" s="1"/>
  <c r="P216"/>
  <c r="T215"/>
  <c r="S215"/>
  <c r="Q215"/>
  <c r="P215"/>
  <c r="T214"/>
  <c r="S214"/>
  <c r="Q214"/>
  <c r="P214"/>
  <c r="T213"/>
  <c r="S213"/>
  <c r="Q213"/>
  <c r="P213"/>
  <c r="T212"/>
  <c r="S212"/>
  <c r="Q212"/>
  <c r="P212"/>
  <c r="T211"/>
  <c r="S211"/>
  <c r="Q211"/>
  <c r="P211"/>
  <c r="T210"/>
  <c r="S210"/>
  <c r="Q210"/>
  <c r="P210"/>
  <c r="T209"/>
  <c r="S209"/>
  <c r="Q209"/>
  <c r="P209"/>
  <c r="T208"/>
  <c r="S208"/>
  <c r="Q208"/>
  <c r="P208"/>
  <c r="T207"/>
  <c r="S207"/>
  <c r="Q207"/>
  <c r="P207"/>
  <c r="T206"/>
  <c r="S206"/>
  <c r="Q206"/>
  <c r="P206"/>
  <c r="T205"/>
  <c r="S205"/>
  <c r="Q205"/>
  <c r="P205"/>
  <c r="T204"/>
  <c r="S204"/>
  <c r="Q204"/>
  <c r="P204"/>
  <c r="T203"/>
  <c r="S203"/>
  <c r="Q203"/>
  <c r="P203"/>
  <c r="T202"/>
  <c r="S202"/>
  <c r="Q202"/>
  <c r="P202"/>
  <c r="T201"/>
  <c r="S201"/>
  <c r="Q201"/>
  <c r="P201"/>
  <c r="T200"/>
  <c r="S200"/>
  <c r="R200"/>
  <c r="Q200"/>
  <c r="P200"/>
  <c r="T199"/>
  <c r="S199"/>
  <c r="Q199"/>
  <c r="R199" s="1"/>
  <c r="P199"/>
  <c r="T198"/>
  <c r="S198"/>
  <c r="Q198"/>
  <c r="P198"/>
  <c r="T197"/>
  <c r="S197"/>
  <c r="Q197"/>
  <c r="P197"/>
  <c r="T196"/>
  <c r="S196"/>
  <c r="Q196"/>
  <c r="P196"/>
  <c r="T195"/>
  <c r="S195"/>
  <c r="Q195"/>
  <c r="P195"/>
  <c r="T194"/>
  <c r="S194"/>
  <c r="Q194"/>
  <c r="R194" s="1"/>
  <c r="P194"/>
  <c r="T193"/>
  <c r="S193"/>
  <c r="Q193"/>
  <c r="P193"/>
  <c r="T192"/>
  <c r="S192"/>
  <c r="Q192"/>
  <c r="P192"/>
  <c r="T191"/>
  <c r="S191"/>
  <c r="Q191"/>
  <c r="P191"/>
  <c r="T190"/>
  <c r="S190"/>
  <c r="Q190"/>
  <c r="P190"/>
  <c r="T189"/>
  <c r="S189"/>
  <c r="Q189"/>
  <c r="P189"/>
  <c r="T188"/>
  <c r="S188"/>
  <c r="Q188"/>
  <c r="P188"/>
  <c r="T187"/>
  <c r="S187"/>
  <c r="Q187"/>
  <c r="P187"/>
  <c r="T186"/>
  <c r="S186"/>
  <c r="Q186"/>
  <c r="P186"/>
  <c r="T185"/>
  <c r="S185"/>
  <c r="Q185"/>
  <c r="P185"/>
  <c r="T184"/>
  <c r="S184"/>
  <c r="Q184"/>
  <c r="P184"/>
  <c r="T183"/>
  <c r="S183"/>
  <c r="Q183"/>
  <c r="P183"/>
  <c r="T182"/>
  <c r="S182"/>
  <c r="Q182"/>
  <c r="P182"/>
  <c r="T181"/>
  <c r="S181"/>
  <c r="R181"/>
  <c r="Q181"/>
  <c r="P181"/>
  <c r="T180"/>
  <c r="S180"/>
  <c r="Q180"/>
  <c r="P180"/>
  <c r="T179"/>
  <c r="S179"/>
  <c r="Q179"/>
  <c r="P179"/>
  <c r="T178"/>
  <c r="S178"/>
  <c r="Q178"/>
  <c r="P178"/>
  <c r="T177"/>
  <c r="S177"/>
  <c r="Q177"/>
  <c r="P177"/>
  <c r="T176"/>
  <c r="S176"/>
  <c r="Q176"/>
  <c r="P176"/>
  <c r="T175"/>
  <c r="S175"/>
  <c r="Q175"/>
  <c r="P175"/>
  <c r="T174"/>
  <c r="S174"/>
  <c r="Q174"/>
  <c r="P174"/>
  <c r="T173"/>
  <c r="S173"/>
  <c r="Q173"/>
  <c r="P173"/>
  <c r="T172"/>
  <c r="S172"/>
  <c r="Q172"/>
  <c r="P172"/>
  <c r="T171"/>
  <c r="S171"/>
  <c r="Q171"/>
  <c r="P171"/>
  <c r="T170"/>
  <c r="S170"/>
  <c r="Q170"/>
  <c r="P170"/>
  <c r="T169"/>
  <c r="S169"/>
  <c r="Q169"/>
  <c r="P169"/>
  <c r="T168"/>
  <c r="S168"/>
  <c r="Q168"/>
  <c r="R168" s="1"/>
  <c r="P168"/>
  <c r="T167"/>
  <c r="S167"/>
  <c r="Q167"/>
  <c r="P167"/>
  <c r="T166"/>
  <c r="S166"/>
  <c r="Q166"/>
  <c r="P166"/>
  <c r="T165"/>
  <c r="S165"/>
  <c r="Q165"/>
  <c r="P165"/>
  <c r="T164"/>
  <c r="S164"/>
  <c r="Q164"/>
  <c r="P164"/>
  <c r="T163"/>
  <c r="S163"/>
  <c r="Q163"/>
  <c r="P163"/>
  <c r="T162"/>
  <c r="S162"/>
  <c r="Q162"/>
  <c r="P162"/>
  <c r="T161"/>
  <c r="S161"/>
  <c r="Q161"/>
  <c r="P161"/>
  <c r="T160"/>
  <c r="S160"/>
  <c r="Q160"/>
  <c r="P160"/>
  <c r="T159"/>
  <c r="S159"/>
  <c r="Q159"/>
  <c r="P159"/>
  <c r="T158"/>
  <c r="S158"/>
  <c r="Q158"/>
  <c r="R158" s="1"/>
  <c r="P158"/>
  <c r="T157"/>
  <c r="S157"/>
  <c r="Q157"/>
  <c r="P157"/>
  <c r="T156"/>
  <c r="S156"/>
  <c r="R156"/>
  <c r="Q156"/>
  <c r="P156"/>
  <c r="T155"/>
  <c r="S155"/>
  <c r="Q155"/>
  <c r="P155"/>
  <c r="T154"/>
  <c r="S154"/>
  <c r="Q154"/>
  <c r="R154" s="1"/>
  <c r="P154"/>
  <c r="T153"/>
  <c r="S153"/>
  <c r="Q153"/>
  <c r="P153"/>
  <c r="T152"/>
  <c r="S152"/>
  <c r="Q152"/>
  <c r="P152"/>
  <c r="T151"/>
  <c r="S151"/>
  <c r="Q151"/>
  <c r="P151"/>
  <c r="T150"/>
  <c r="S150"/>
  <c r="R150"/>
  <c r="Q150"/>
  <c r="P150"/>
  <c r="T149"/>
  <c r="S149"/>
  <c r="Q149"/>
  <c r="R149" s="1"/>
  <c r="P149"/>
  <c r="T148"/>
  <c r="S148"/>
  <c r="Q148"/>
  <c r="P148"/>
  <c r="T147"/>
  <c r="S147"/>
  <c r="Q147"/>
  <c r="R147" s="1"/>
  <c r="P147"/>
  <c r="T146"/>
  <c r="S146"/>
  <c r="Q146"/>
  <c r="P146"/>
  <c r="T145"/>
  <c r="S145"/>
  <c r="Q145"/>
  <c r="R145" s="1"/>
  <c r="P145"/>
  <c r="T144"/>
  <c r="S144"/>
  <c r="Q144"/>
  <c r="P144"/>
  <c r="T143"/>
  <c r="S143"/>
  <c r="Q143"/>
  <c r="P143"/>
  <c r="T142"/>
  <c r="S142"/>
  <c r="R142"/>
  <c r="Q142"/>
  <c r="P142"/>
  <c r="T141"/>
  <c r="S141"/>
  <c r="Q141"/>
  <c r="P141"/>
  <c r="T140"/>
  <c r="S140"/>
  <c r="Q140"/>
  <c r="P140"/>
  <c r="T139"/>
  <c r="S139"/>
  <c r="Q139"/>
  <c r="R139" s="1"/>
  <c r="P139"/>
  <c r="T138"/>
  <c r="S138"/>
  <c r="Q138"/>
  <c r="P138"/>
  <c r="T137"/>
  <c r="S137"/>
  <c r="Q137"/>
  <c r="P137"/>
  <c r="T136"/>
  <c r="S136"/>
  <c r="Q136"/>
  <c r="P136"/>
  <c r="T135"/>
  <c r="S135"/>
  <c r="Q135"/>
  <c r="P135"/>
  <c r="T134"/>
  <c r="S134"/>
  <c r="Q134"/>
  <c r="P134"/>
  <c r="T133"/>
  <c r="S133"/>
  <c r="Q133"/>
  <c r="P133"/>
  <c r="T132"/>
  <c r="S132"/>
  <c r="Q132"/>
  <c r="P132"/>
  <c r="T131"/>
  <c r="S131"/>
  <c r="Q131"/>
  <c r="P131"/>
  <c r="T130"/>
  <c r="S130"/>
  <c r="Q130"/>
  <c r="P130"/>
  <c r="T129"/>
  <c r="S129"/>
  <c r="Q129"/>
  <c r="R129" s="1"/>
  <c r="P129"/>
  <c r="T128"/>
  <c r="S128"/>
  <c r="Q128"/>
  <c r="P128"/>
  <c r="T127"/>
  <c r="S127"/>
  <c r="Q127"/>
  <c r="R127" s="1"/>
  <c r="P127"/>
  <c r="T126"/>
  <c r="S126"/>
  <c r="R126"/>
  <c r="Q126"/>
  <c r="P126"/>
  <c r="T125"/>
  <c r="S125"/>
  <c r="Q125"/>
  <c r="P125"/>
  <c r="T124"/>
  <c r="S124"/>
  <c r="Q124"/>
  <c r="P124"/>
  <c r="T123"/>
  <c r="S123"/>
  <c r="Q123"/>
  <c r="P123"/>
  <c r="T122"/>
  <c r="S122"/>
  <c r="Q122"/>
  <c r="P122"/>
  <c r="T121"/>
  <c r="S121"/>
  <c r="Q121"/>
  <c r="P121"/>
  <c r="T120"/>
  <c r="S120"/>
  <c r="Q120"/>
  <c r="P120"/>
  <c r="T119"/>
  <c r="S119"/>
  <c r="Q119"/>
  <c r="P119"/>
  <c r="T118"/>
  <c r="S118"/>
  <c r="Q118"/>
  <c r="P118"/>
  <c r="T117"/>
  <c r="S117"/>
  <c r="Q117"/>
  <c r="R117" s="1"/>
  <c r="P117"/>
  <c r="T116"/>
  <c r="S116"/>
  <c r="Q116"/>
  <c r="P116"/>
  <c r="T115"/>
  <c r="S115"/>
  <c r="Q115"/>
  <c r="P115"/>
  <c r="T114"/>
  <c r="S114"/>
  <c r="R114"/>
  <c r="Q114"/>
  <c r="P114"/>
  <c r="T113"/>
  <c r="S113"/>
  <c r="Q113"/>
  <c r="P113"/>
  <c r="T112"/>
  <c r="S112"/>
  <c r="Q112"/>
  <c r="P112"/>
  <c r="T111"/>
  <c r="S111"/>
  <c r="Q111"/>
  <c r="P111"/>
  <c r="T110"/>
  <c r="S110"/>
  <c r="Q110"/>
  <c r="P110"/>
  <c r="T109"/>
  <c r="S109"/>
  <c r="Q109"/>
  <c r="R109" s="1"/>
  <c r="P109"/>
  <c r="T108"/>
  <c r="S108"/>
  <c r="Q108"/>
  <c r="P108"/>
  <c r="T107"/>
  <c r="S107"/>
  <c r="R107"/>
  <c r="Q107"/>
  <c r="P107"/>
  <c r="T106"/>
  <c r="S106"/>
  <c r="Q106"/>
  <c r="P106"/>
  <c r="T105"/>
  <c r="S105"/>
  <c r="Q105"/>
  <c r="P105"/>
  <c r="T104"/>
  <c r="S104"/>
  <c r="Q104"/>
  <c r="R104" s="1"/>
  <c r="P104"/>
  <c r="T103"/>
  <c r="S103"/>
  <c r="Q103"/>
  <c r="P103"/>
  <c r="T102"/>
  <c r="S102"/>
  <c r="Q102"/>
  <c r="P102"/>
  <c r="T101"/>
  <c r="S101"/>
  <c r="Q101"/>
  <c r="P101"/>
  <c r="T100"/>
  <c r="S100"/>
  <c r="Q100"/>
  <c r="P100"/>
  <c r="T99"/>
  <c r="S99"/>
  <c r="Q99"/>
  <c r="P99"/>
  <c r="T98"/>
  <c r="S98"/>
  <c r="Q98"/>
  <c r="P98"/>
  <c r="T97"/>
  <c r="S97"/>
  <c r="Q97"/>
  <c r="P97"/>
  <c r="T96"/>
  <c r="S96"/>
  <c r="Q96"/>
  <c r="P96"/>
  <c r="T95"/>
  <c r="S95"/>
  <c r="Q95"/>
  <c r="P95"/>
  <c r="T94"/>
  <c r="S94"/>
  <c r="Q94"/>
  <c r="P94"/>
  <c r="T93"/>
  <c r="S93"/>
  <c r="Q93"/>
  <c r="P93"/>
  <c r="T92"/>
  <c r="S92"/>
  <c r="Q92"/>
  <c r="P92"/>
  <c r="T91"/>
  <c r="S91"/>
  <c r="Q91"/>
  <c r="P91"/>
  <c r="T90"/>
  <c r="S90"/>
  <c r="Q90"/>
  <c r="P90"/>
  <c r="T89"/>
  <c r="S89"/>
  <c r="Q89"/>
  <c r="P89"/>
  <c r="T88"/>
  <c r="S88"/>
  <c r="Q88"/>
  <c r="P88"/>
  <c r="T87"/>
  <c r="S87"/>
  <c r="Q87"/>
  <c r="R87" s="1"/>
  <c r="P87"/>
  <c r="T86"/>
  <c r="S86"/>
  <c r="Q86"/>
  <c r="P86"/>
  <c r="T85"/>
  <c r="S85"/>
  <c r="Q85"/>
  <c r="R85" s="1"/>
  <c r="P85"/>
  <c r="T84"/>
  <c r="S84"/>
  <c r="Q84"/>
  <c r="P84"/>
  <c r="T83"/>
  <c r="S83"/>
  <c r="Q83"/>
  <c r="R83" s="1"/>
  <c r="P83"/>
  <c r="T82"/>
  <c r="S82"/>
  <c r="Q82"/>
  <c r="R82" s="1"/>
  <c r="P82"/>
  <c r="T81"/>
  <c r="S81"/>
  <c r="Q81"/>
  <c r="P81"/>
  <c r="T80"/>
  <c r="S80"/>
  <c r="Q80"/>
  <c r="P80"/>
  <c r="T79"/>
  <c r="S79"/>
  <c r="Q79"/>
  <c r="P79"/>
  <c r="T78"/>
  <c r="S78"/>
  <c r="Q78"/>
  <c r="P78"/>
  <c r="T77"/>
  <c r="S77"/>
  <c r="Q77"/>
  <c r="P77"/>
  <c r="T76"/>
  <c r="S76"/>
  <c r="Q76"/>
  <c r="P76"/>
  <c r="T75"/>
  <c r="S75"/>
  <c r="Q75"/>
  <c r="P75"/>
  <c r="T74"/>
  <c r="S74"/>
  <c r="Q74"/>
  <c r="P74"/>
  <c r="T73"/>
  <c r="S73"/>
  <c r="Q73"/>
  <c r="P73"/>
  <c r="T72"/>
  <c r="S72"/>
  <c r="Q72"/>
  <c r="P72"/>
  <c r="T71"/>
  <c r="S71"/>
  <c r="Q71"/>
  <c r="P71"/>
  <c r="T70"/>
  <c r="S70"/>
  <c r="Q70"/>
  <c r="P70"/>
  <c r="T69"/>
  <c r="S69"/>
  <c r="Q69"/>
  <c r="P69"/>
  <c r="T68"/>
  <c r="S68"/>
  <c r="Q68"/>
  <c r="P68"/>
  <c r="T67"/>
  <c r="S67"/>
  <c r="R67"/>
  <c r="Q67"/>
  <c r="P67"/>
  <c r="T66"/>
  <c r="S66"/>
  <c r="Q66"/>
  <c r="P66"/>
  <c r="T65"/>
  <c r="S65"/>
  <c r="Q65"/>
  <c r="R65" s="1"/>
  <c r="P65"/>
  <c r="T64"/>
  <c r="S64"/>
  <c r="Q64"/>
  <c r="P64"/>
  <c r="T63"/>
  <c r="S63"/>
  <c r="Q63"/>
  <c r="P63"/>
  <c r="T62"/>
  <c r="S62"/>
  <c r="Q62"/>
  <c r="P62"/>
  <c r="T61"/>
  <c r="S61"/>
  <c r="R61"/>
  <c r="Q61"/>
  <c r="P61"/>
  <c r="T60"/>
  <c r="S60"/>
  <c r="Q60"/>
  <c r="P60"/>
  <c r="T59"/>
  <c r="S59"/>
  <c r="Q59"/>
  <c r="P59"/>
  <c r="T58"/>
  <c r="S58"/>
  <c r="Q58"/>
  <c r="P58"/>
  <c r="T57"/>
  <c r="S57"/>
  <c r="Q57"/>
  <c r="P57"/>
  <c r="T56"/>
  <c r="S56"/>
  <c r="Q56"/>
  <c r="P56"/>
  <c r="T55"/>
  <c r="S55"/>
  <c r="Q55"/>
  <c r="P55"/>
  <c r="T54"/>
  <c r="S54"/>
  <c r="Q54"/>
  <c r="P54"/>
  <c r="T53"/>
  <c r="S53"/>
  <c r="Q53"/>
  <c r="P53"/>
  <c r="T52"/>
  <c r="S52"/>
  <c r="Q52"/>
  <c r="P52"/>
  <c r="T51"/>
  <c r="S51"/>
  <c r="Q51"/>
  <c r="P51"/>
  <c r="T50"/>
  <c r="S50"/>
  <c r="Q50"/>
  <c r="P50"/>
  <c r="T49"/>
  <c r="S49"/>
  <c r="Q49"/>
  <c r="P49"/>
  <c r="T48"/>
  <c r="S48"/>
  <c r="Q48"/>
  <c r="P48"/>
  <c r="T47"/>
  <c r="S47"/>
  <c r="Q47"/>
  <c r="P47"/>
  <c r="T46"/>
  <c r="S46"/>
  <c r="Q46"/>
  <c r="P46"/>
  <c r="T45"/>
  <c r="S45"/>
  <c r="Q45"/>
  <c r="P45"/>
  <c r="T44"/>
  <c r="S44"/>
  <c r="Q44"/>
  <c r="P44"/>
  <c r="T43"/>
  <c r="S43"/>
  <c r="Q43"/>
  <c r="P43"/>
  <c r="T42"/>
  <c r="S42"/>
  <c r="Q42"/>
  <c r="P42"/>
  <c r="T41"/>
  <c r="S41"/>
  <c r="Q41"/>
  <c r="P41"/>
  <c r="T40"/>
  <c r="S40"/>
  <c r="Q40"/>
  <c r="R40" s="1"/>
  <c r="P40"/>
  <c r="T39"/>
  <c r="S39"/>
  <c r="Q39"/>
  <c r="P39"/>
  <c r="T38"/>
  <c r="S38"/>
  <c r="Q38"/>
  <c r="R38" s="1"/>
  <c r="P38"/>
  <c r="T37"/>
  <c r="S37"/>
  <c r="Q37"/>
  <c r="P37"/>
  <c r="T36"/>
  <c r="S36"/>
  <c r="Q36"/>
  <c r="R36" s="1"/>
  <c r="P36"/>
  <c r="T35"/>
  <c r="S35"/>
  <c r="Q35"/>
  <c r="R35" s="1"/>
  <c r="T34"/>
  <c r="S34"/>
  <c r="Q34"/>
  <c r="P34"/>
  <c r="T33"/>
  <c r="S33"/>
  <c r="Q33"/>
  <c r="P33"/>
  <c r="T32"/>
  <c r="S32"/>
  <c r="Q32"/>
  <c r="P32"/>
  <c r="T31"/>
  <c r="S31"/>
  <c r="Q31"/>
  <c r="P31"/>
  <c r="T30"/>
  <c r="S30"/>
  <c r="Q30"/>
  <c r="P30"/>
  <c r="T29"/>
  <c r="S29"/>
  <c r="Q29"/>
  <c r="P29"/>
  <c r="T28"/>
  <c r="S28"/>
  <c r="Q28"/>
  <c r="R28" s="1"/>
  <c r="P28"/>
  <c r="T27"/>
  <c r="S27"/>
  <c r="Q27"/>
  <c r="P27"/>
  <c r="T26"/>
  <c r="S26"/>
  <c r="Q26"/>
  <c r="P26"/>
  <c r="T25"/>
  <c r="S25"/>
  <c r="Q25"/>
  <c r="P25"/>
  <c r="T24"/>
  <c r="S24"/>
  <c r="Q24"/>
  <c r="P24"/>
  <c r="T23"/>
  <c r="S23"/>
  <c r="Q23"/>
  <c r="P23"/>
  <c r="T22"/>
  <c r="S22"/>
  <c r="Q22"/>
  <c r="P22"/>
  <c r="T21"/>
  <c r="S21"/>
  <c r="Q21"/>
  <c r="P21"/>
  <c r="T20"/>
  <c r="S20"/>
  <c r="Q20"/>
  <c r="P20"/>
  <c r="T19"/>
  <c r="S19"/>
  <c r="Q19"/>
  <c r="P19"/>
  <c r="T18"/>
  <c r="S18"/>
  <c r="Q18"/>
  <c r="R18" s="1"/>
  <c r="P18"/>
  <c r="T17"/>
  <c r="S17"/>
  <c r="Q17"/>
  <c r="P17"/>
  <c r="T16"/>
  <c r="S16"/>
  <c r="Q16"/>
  <c r="P16"/>
  <c r="T15"/>
  <c r="S15"/>
  <c r="Q15"/>
  <c r="P15"/>
  <c r="T14"/>
  <c r="S14"/>
  <c r="Q14"/>
  <c r="P14"/>
  <c r="T13"/>
  <c r="S13"/>
  <c r="Q13"/>
  <c r="P13"/>
  <c r="T12"/>
  <c r="S12"/>
  <c r="Q12"/>
  <c r="P12"/>
  <c r="T11"/>
  <c r="S11"/>
  <c r="Q11"/>
  <c r="P11"/>
  <c r="T10"/>
  <c r="S10"/>
  <c r="Q10"/>
  <c r="P10"/>
  <c r="T9"/>
  <c r="S9"/>
  <c r="Q9"/>
  <c r="P9"/>
  <c r="T8"/>
  <c r="S8"/>
  <c r="Q8"/>
  <c r="P8"/>
  <c r="T7"/>
  <c r="S7"/>
  <c r="Q7"/>
  <c r="P7"/>
  <c r="T6"/>
  <c r="S6"/>
  <c r="R6"/>
  <c r="Q6"/>
  <c r="P6"/>
  <c r="T5"/>
  <c r="S5"/>
  <c r="Q5"/>
  <c r="P5"/>
  <c r="T4"/>
  <c r="S4"/>
  <c r="Q4"/>
  <c r="P4"/>
  <c r="T3"/>
  <c r="S3"/>
  <c r="Q3"/>
  <c r="P3"/>
  <c r="T2"/>
  <c r="S2"/>
  <c r="Q2"/>
  <c r="R2" s="1"/>
  <c r="P2"/>
</calcChain>
</file>

<file path=xl/sharedStrings.xml><?xml version="1.0" encoding="utf-8"?>
<sst xmlns="http://schemas.openxmlformats.org/spreadsheetml/2006/main" count="2437" uniqueCount="528">
  <si>
    <t>StationID</t>
  </si>
  <si>
    <t>Type</t>
  </si>
  <si>
    <t>StreamName</t>
  </si>
  <si>
    <t>CollDate</t>
  </si>
  <si>
    <t>DEQREG</t>
  </si>
  <si>
    <t>Comments</t>
  </si>
  <si>
    <t>1ABEC004.76</t>
  </si>
  <si>
    <t>TMDL</t>
  </si>
  <si>
    <t>Beaverdam Creek</t>
  </si>
  <si>
    <t>NRO</t>
  </si>
  <si>
    <t>ALTER</t>
  </si>
  <si>
    <t>BANKS</t>
  </si>
  <si>
    <t>BANKVEG</t>
  </si>
  <si>
    <t>EMBED</t>
  </si>
  <si>
    <t>FLOW</t>
  </si>
  <si>
    <t>RIFFLES</t>
  </si>
  <si>
    <t>RIPVEG</t>
  </si>
  <si>
    <t>SEDIMENT</t>
  </si>
  <si>
    <t>SUBSTRATE</t>
  </si>
  <si>
    <t>VELOCITY</t>
  </si>
  <si>
    <t>1ABRB002.15</t>
  </si>
  <si>
    <t>Broad Run</t>
  </si>
  <si>
    <t>1ABRB006.97</t>
  </si>
  <si>
    <t>1ABRB015.43</t>
  </si>
  <si>
    <t>1ACAA007.34</t>
  </si>
  <si>
    <t>Catharpin Creek</t>
  </si>
  <si>
    <t>1ACAX003.81</t>
  </si>
  <si>
    <t>Probabilistic</t>
  </si>
  <si>
    <t>Catoctin Creek</t>
  </si>
  <si>
    <t>1ACHO003.47</t>
  </si>
  <si>
    <t>Chopawamsic Creek</t>
  </si>
  <si>
    <t>POOLSUB</t>
  </si>
  <si>
    <t>POOLVAR</t>
  </si>
  <si>
    <t>SINUOSITY</t>
  </si>
  <si>
    <t>1ACLK002.40</t>
  </si>
  <si>
    <t>Biomon</t>
  </si>
  <si>
    <t>Clark's Run (Tributary to POT)</t>
  </si>
  <si>
    <t>1ACUB004.63</t>
  </si>
  <si>
    <t>Cub Run</t>
  </si>
  <si>
    <t>1AELC001.39</t>
  </si>
  <si>
    <t>Citizen Request</t>
  </si>
  <si>
    <t>Elklick Run</t>
  </si>
  <si>
    <t>1AGOO018.17</t>
  </si>
  <si>
    <t>Goose Creek</t>
  </si>
  <si>
    <t>1AGOO022.44</t>
  </si>
  <si>
    <t>1AGOO030.75</t>
  </si>
  <si>
    <t>1AHOR005.48</t>
  </si>
  <si>
    <t>Holmes Run</t>
  </si>
  <si>
    <t>1AJEE002.22</t>
  </si>
  <si>
    <t>Jeffries Branch</t>
  </si>
  <si>
    <t>1ALIM001.16</t>
  </si>
  <si>
    <t>Limestone Branch</t>
  </si>
  <si>
    <t>1ANOC000.42</t>
  </si>
  <si>
    <t>N. Fk. Catoctin Creek</t>
  </si>
  <si>
    <t>1ANOC004.38</t>
  </si>
  <si>
    <t>1ANOC009.37</t>
  </si>
  <si>
    <t>1APIA001.80</t>
  </si>
  <si>
    <t>Piney Run</t>
  </si>
  <si>
    <t>1APIA003.51</t>
  </si>
  <si>
    <t>1APIM001.89</t>
  </si>
  <si>
    <t>Pimmit Run</t>
  </si>
  <si>
    <t>1APOH008.54</t>
  </si>
  <si>
    <t>Pohick Creek</t>
  </si>
  <si>
    <t>1ASOC007.06</t>
  </si>
  <si>
    <t>S. Fk. Catoctin Creek</t>
  </si>
  <si>
    <t>1ASOC010.09</t>
  </si>
  <si>
    <t>1ASOC011.70</t>
  </si>
  <si>
    <t>Special Study</t>
  </si>
  <si>
    <t>1ASOC013.05</t>
  </si>
  <si>
    <t>S. Fk.  Catoctin Creek</t>
  </si>
  <si>
    <t>1ASOR000.59</t>
  </si>
  <si>
    <t>S. Fk. Broad Run</t>
  </si>
  <si>
    <t>1ATUS003.19</t>
  </si>
  <si>
    <t>Tuscarora Creek</t>
  </si>
  <si>
    <t>ProbMon</t>
  </si>
  <si>
    <t>1AXMJ000.42</t>
  </si>
  <si>
    <t>UT, Cedar Run</t>
  </si>
  <si>
    <t>Nutrient Criteria</t>
  </si>
  <si>
    <t>1AACO002.50</t>
  </si>
  <si>
    <t>Accotink Creek</t>
  </si>
  <si>
    <t>1AACO006.10</t>
  </si>
  <si>
    <t>1AACO009.14</t>
  </si>
  <si>
    <t>1AACO014.57</t>
  </si>
  <si>
    <t>Citizen</t>
  </si>
  <si>
    <t>1AAUA017.60</t>
  </si>
  <si>
    <t>Aquia Creek</t>
  </si>
  <si>
    <t>1ABIR003.02</t>
  </si>
  <si>
    <t>Big Rocky Run</t>
  </si>
  <si>
    <t>1ABUL009.61</t>
  </si>
  <si>
    <t>Bull Run</t>
  </si>
  <si>
    <t>1ABUL010.28</t>
  </si>
  <si>
    <t>1ABUL011.12</t>
  </si>
  <si>
    <t>1ABUL025.94</t>
  </si>
  <si>
    <t>1ACAA000.83</t>
  </si>
  <si>
    <t>1ACAA001.18</t>
  </si>
  <si>
    <t>1ACAH001.82</t>
  </si>
  <si>
    <t>Captain Hickory Run</t>
  </si>
  <si>
    <t>1ACAX003.69</t>
  </si>
  <si>
    <t>1ACAX004.57</t>
  </si>
  <si>
    <t>1ACER005.02</t>
  </si>
  <si>
    <t>Cedar Run</t>
  </si>
  <si>
    <t>1ACER016.46</t>
  </si>
  <si>
    <t>1ACOV003.32</t>
  </si>
  <si>
    <t>Colvin Run</t>
  </si>
  <si>
    <t>1ACRF001.18</t>
  </si>
  <si>
    <t>Crooked Run (Tributary to NOG)</t>
  </si>
  <si>
    <t>1ACRM009.86</t>
  </si>
  <si>
    <t>Cromwells Run</t>
  </si>
  <si>
    <t>1ADED000.29</t>
  </si>
  <si>
    <t>Dead Run</t>
  </si>
  <si>
    <t>1ADIF000.80</t>
  </si>
  <si>
    <t>Difficult Run</t>
  </si>
  <si>
    <t>1ADIF000.86</t>
  </si>
  <si>
    <t>1ADIF005.06</t>
  </si>
  <si>
    <t>1ADIF010.48</t>
  </si>
  <si>
    <t>1ADIF010.57</t>
  </si>
  <si>
    <t>1AELK005.38</t>
  </si>
  <si>
    <t>Elk Run</t>
  </si>
  <si>
    <t>1AFLL000.62</t>
  </si>
  <si>
    <t>Flatlick Branch</t>
  </si>
  <si>
    <t>1AGIL003.10</t>
  </si>
  <si>
    <t>Giles Run</t>
  </si>
  <si>
    <t>1AGOO002.38</t>
  </si>
  <si>
    <t>1AGOO003.18</t>
  </si>
  <si>
    <t>1AGOO021.28</t>
  </si>
  <si>
    <t>1AGOO036.47</t>
  </si>
  <si>
    <t>1AGOO044.36</t>
  </si>
  <si>
    <t>BioMon</t>
  </si>
  <si>
    <t>1AHPR003.93</t>
  </si>
  <si>
    <t>Horsepen Run</t>
  </si>
  <si>
    <t>1AKET011.03</t>
  </si>
  <si>
    <t>Kettle Run</t>
  </si>
  <si>
    <t>1ALID000.64</t>
  </si>
  <si>
    <t>Little Difficult Run</t>
  </si>
  <si>
    <t>1ALIP001.00</t>
  </si>
  <si>
    <t>Little Rocky Run</t>
  </si>
  <si>
    <t>1ALIV004.78</t>
  </si>
  <si>
    <t>Little River</t>
  </si>
  <si>
    <t>1ALIV012.12</t>
  </si>
  <si>
    <t>1ALOE001.99</t>
  </si>
  <si>
    <t>Long Branch</t>
  </si>
  <si>
    <t>1ALUC000.95</t>
  </si>
  <si>
    <t>Lucky Run</t>
  </si>
  <si>
    <t>1ANOB007.97</t>
  </si>
  <si>
    <t>N. Fk. Beaverdam Creek</t>
  </si>
  <si>
    <t>1ANOF004.80</t>
  </si>
  <si>
    <t>N. Fk. Broad Run</t>
  </si>
  <si>
    <t>1ANOG000.91</t>
  </si>
  <si>
    <t>N. Fk. Goose Creek</t>
  </si>
  <si>
    <t>1ANOG005.69</t>
  </si>
  <si>
    <t>1AOCS000.43</t>
  </si>
  <si>
    <t>Old Courthouse Spring Branch</t>
  </si>
  <si>
    <t>1APAU001.17</t>
  </si>
  <si>
    <t>Paul Spring Branch</t>
  </si>
  <si>
    <t>1APIA004.67</t>
  </si>
  <si>
    <t>1APOE002.00</t>
  </si>
  <si>
    <t>Popes Head Creek</t>
  </si>
  <si>
    <t>1ASNA000.21</t>
  </si>
  <si>
    <t>Snakeden Branch</t>
  </si>
  <si>
    <t>1ASOC000.01</t>
  </si>
  <si>
    <t>1ASOC012.60</t>
  </si>
  <si>
    <t>South Run</t>
  </si>
  <si>
    <t>1ASUG003.52</t>
  </si>
  <si>
    <t>Sugarland Run</t>
  </si>
  <si>
    <t>1ASUG006.28</t>
  </si>
  <si>
    <t>1ATRI001.50</t>
  </si>
  <si>
    <t>Tripps Run</t>
  </si>
  <si>
    <t>1AWAC003.31</t>
  </si>
  <si>
    <t>Wancopin Creek</t>
  </si>
  <si>
    <t>1AXGU000.18</t>
  </si>
  <si>
    <t>X-Trib to Beaverdam Creek</t>
  </si>
  <si>
    <t>1AXJI000.38</t>
  </si>
  <si>
    <t>X-Trib to Goose Creek</t>
  </si>
  <si>
    <t>1AXKR000.77</t>
  </si>
  <si>
    <t>Unnamed Trib. to Catoctin Cr.</t>
  </si>
  <si>
    <t>1AXKT000.30</t>
  </si>
  <si>
    <t>UT To Piney Run (PIA)</t>
  </si>
  <si>
    <t>1AXLB001.49</t>
  </si>
  <si>
    <t>X-Trib to Long Branch</t>
  </si>
  <si>
    <t>1AYOU001.70</t>
  </si>
  <si>
    <t>Youngs Branch</t>
  </si>
  <si>
    <t>Location</t>
  </si>
  <si>
    <t>River Mile</t>
  </si>
  <si>
    <t>Basin</t>
  </si>
  <si>
    <t>HUC</t>
  </si>
  <si>
    <t>MapQuad</t>
  </si>
  <si>
    <t>DCRWSHED</t>
  </si>
  <si>
    <t>Order</t>
  </si>
  <si>
    <t>Catchment  Acreage</t>
  </si>
  <si>
    <t>Physiographic Province</t>
  </si>
  <si>
    <t>Ecoregion</t>
  </si>
  <si>
    <t>Subecoregion</t>
  </si>
  <si>
    <t>Assemblages</t>
  </si>
  <si>
    <t>County</t>
  </si>
  <si>
    <t>WBSSEG</t>
  </si>
  <si>
    <t>Municipality</t>
  </si>
  <si>
    <t>State</t>
  </si>
  <si>
    <t>LandUse</t>
  </si>
  <si>
    <t>SurveyReason</t>
  </si>
  <si>
    <t>IndexPeriod</t>
  </si>
  <si>
    <t>Lat</t>
  </si>
  <si>
    <t>Long</t>
  </si>
  <si>
    <t>Northing</t>
  </si>
  <si>
    <t>Easting</t>
  </si>
  <si>
    <t>AddDate</t>
  </si>
  <si>
    <t>Potomac River</t>
  </si>
  <si>
    <t>Suburban</t>
  </si>
  <si>
    <t>Rt. 1</t>
  </si>
  <si>
    <t>02070010</t>
  </si>
  <si>
    <t>Fort Belvoir</t>
  </si>
  <si>
    <t>VAN-A15R</t>
  </si>
  <si>
    <t>65n</t>
  </si>
  <si>
    <t>Southeastern Plains (65)</t>
  </si>
  <si>
    <t>Chesapeake Rolling Coastal Plain (65n)</t>
  </si>
  <si>
    <t>Fairfax</t>
  </si>
  <si>
    <t>Urban</t>
  </si>
  <si>
    <t>Rt. 790</t>
  </si>
  <si>
    <t>45e</t>
  </si>
  <si>
    <t>Piedmont</t>
  </si>
  <si>
    <t>Piedmont (45)</t>
  </si>
  <si>
    <t>N/A</t>
  </si>
  <si>
    <t>Northern Inner Piedmont (45e)</t>
  </si>
  <si>
    <t>VAN-A15</t>
  </si>
  <si>
    <t>This station is used to monitor a heavily urbanized watershed.</t>
  </si>
  <si>
    <t>Above Rt. 636 (Hooes Rd) &amp; Ffx.Co.Pkwy</t>
  </si>
  <si>
    <t>009.14</t>
  </si>
  <si>
    <t>Annandale</t>
  </si>
  <si>
    <t>Rt. 620</t>
  </si>
  <si>
    <t>Citizens Request</t>
  </si>
  <si>
    <t>Off Rt. 675</t>
  </si>
  <si>
    <t>02070011</t>
  </si>
  <si>
    <t>Stafford</t>
  </si>
  <si>
    <t>VAN-A27R</t>
  </si>
  <si>
    <t>Forest/Urban</t>
  </si>
  <si>
    <t>Probabilistic Site, VAEQ99-608</t>
  </si>
  <si>
    <t>Rt. 734 (Snickersville Turnpike)</t>
  </si>
  <si>
    <t>02070008</t>
  </si>
  <si>
    <t>Lincoln</t>
  </si>
  <si>
    <t>VAN-A07R</t>
  </si>
  <si>
    <t>Northern Piedmont</t>
  </si>
  <si>
    <t>Loudoun</t>
  </si>
  <si>
    <t>Field</t>
  </si>
  <si>
    <t>Possible TMDL reference at flow gage</t>
  </si>
  <si>
    <t>Rt. 657</t>
  </si>
  <si>
    <t>Manassas</t>
  </si>
  <si>
    <t>VAN-A22R</t>
  </si>
  <si>
    <t>64a</t>
  </si>
  <si>
    <t>Northern Piedmont (64)</t>
  </si>
  <si>
    <t>Triassic Lowlands (64a)</t>
  </si>
  <si>
    <t>Rt. 7</t>
  </si>
  <si>
    <t>Sterling</t>
  </si>
  <si>
    <t>VAN-A09R</t>
  </si>
  <si>
    <t>Urban/Residential</t>
  </si>
  <si>
    <t>Upstream from Waxpool Rd.</t>
  </si>
  <si>
    <t>Upstream from Rt. 621</t>
  </si>
  <si>
    <t>Arcola</t>
  </si>
  <si>
    <t>64b</t>
  </si>
  <si>
    <t>Diabase and Conglomerate Uplands (64b)</t>
  </si>
  <si>
    <t>1ABRB018.07</t>
  </si>
  <si>
    <t>1.29 RM upstr. from Rt. 616</t>
  </si>
  <si>
    <t>field, pasture</t>
  </si>
  <si>
    <t>2010 Probabilistic Site - VAW-05547</t>
  </si>
  <si>
    <t>Downstream from Rt. 28</t>
  </si>
  <si>
    <t>VAN-A23R</t>
  </si>
  <si>
    <t>Prince William</t>
  </si>
  <si>
    <t>Probabilistic Site, VAEQ99-630</t>
  </si>
  <si>
    <t>Rt. 28</t>
  </si>
  <si>
    <t>This station is used to monitor impacts from urban NPS. and UOSA.</t>
  </si>
  <si>
    <t>Upstream from Rt. 616</t>
  </si>
  <si>
    <t>TMDL on Bull Run</t>
  </si>
  <si>
    <t>Rt. 705</t>
  </si>
  <si>
    <t>VAN-A21R</t>
  </si>
  <si>
    <t>agriculture</t>
  </si>
  <si>
    <t>0.35 RM below Rt. 676</t>
  </si>
  <si>
    <t>Gainesville</t>
  </si>
  <si>
    <t>Probabilistic Site</t>
  </si>
  <si>
    <t>Rt. 676</t>
  </si>
  <si>
    <t>20 yds. Above Rt. 600</t>
  </si>
  <si>
    <t>Thoroughfare Gap</t>
  </si>
  <si>
    <t>64c</t>
  </si>
  <si>
    <t>Piedmont Uplands (64c)</t>
  </si>
  <si>
    <t>Forest/Residential</t>
  </si>
  <si>
    <t>Selected for reference condition study</t>
  </si>
  <si>
    <t>Upstream from Rt. 681</t>
  </si>
  <si>
    <t>Vienna</t>
  </si>
  <si>
    <t>VAN-A11R</t>
  </si>
  <si>
    <t>Probabilistic Station</t>
  </si>
  <si>
    <t>0.4 mi. downstream from Rt. 663</t>
  </si>
  <si>
    <t>Point of Rocks</t>
  </si>
  <si>
    <t>VAN-A02R</t>
  </si>
  <si>
    <t>Agricultural</t>
  </si>
  <si>
    <t>2008 Probabilistic Site - VAW05547-190</t>
  </si>
  <si>
    <t>~0.5 RM downstream from Rt. 663</t>
  </si>
  <si>
    <t>2012 Probabilistic Site - VARS11-107</t>
  </si>
  <si>
    <t>Rt. 663</t>
  </si>
  <si>
    <t>Waterford</t>
  </si>
  <si>
    <t>Forest</t>
  </si>
  <si>
    <t>This station is used as one of the reference sites.</t>
  </si>
  <si>
    <t>1 mi. downstream from Rt. 646</t>
  </si>
  <si>
    <t>02080105</t>
  </si>
  <si>
    <t>Nokesville</t>
  </si>
  <si>
    <t>VAN-A18R</t>
  </si>
  <si>
    <t>Suburban/Agric.</t>
  </si>
  <si>
    <t>2008 Probabilistic Site - VAW05547-174</t>
  </si>
  <si>
    <t>Rt. 806</t>
  </si>
  <si>
    <t>Catlett</t>
  </si>
  <si>
    <t>VAN-A17R</t>
  </si>
  <si>
    <t>Fauquier</t>
  </si>
  <si>
    <t>Pasture/Hay</t>
  </si>
  <si>
    <t>Expand coverage in this agricultural watershed</t>
  </si>
  <si>
    <t>Downstream from Rt. 1</t>
  </si>
  <si>
    <t>Quantico</t>
  </si>
  <si>
    <t>VAN-A26R</t>
  </si>
  <si>
    <t>65m</t>
  </si>
  <si>
    <t>Rolling Coastal Plain (65m)</t>
  </si>
  <si>
    <t>2009 Probabilistic site - VAW05547 - 254</t>
  </si>
  <si>
    <t>Rt. 658</t>
  </si>
  <si>
    <t>Agriculture, Pasture</t>
  </si>
  <si>
    <t>Initial assessment</t>
  </si>
  <si>
    <t>Wiehle Avenue</t>
  </si>
  <si>
    <t>Rt. 727</t>
  </si>
  <si>
    <t>VAN-A06R</t>
  </si>
  <si>
    <t>Ag/Pasture/Forest</t>
  </si>
  <si>
    <t>Citizen request</t>
  </si>
  <si>
    <t>Downstream from Rt. 622</t>
  </si>
  <si>
    <t>Rectortown</t>
  </si>
  <si>
    <t>VAN-A04R</t>
  </si>
  <si>
    <t>2006 Probabilistic Site - VAW05547-046</t>
  </si>
  <si>
    <t>Upstream 0.6 mi from Rt. 28</t>
  </si>
  <si>
    <t>2009 Probabilistic site - VAW05547 - 238</t>
  </si>
  <si>
    <t>1ADAN002.16</t>
  </si>
  <si>
    <t>Daniels Run</t>
  </si>
  <si>
    <t>Main St.</t>
  </si>
  <si>
    <t>Citizens Req.</t>
  </si>
  <si>
    <t>Above G. W. Parkway</t>
  </si>
  <si>
    <t>Falls Church</t>
  </si>
  <si>
    <t>VAN-A12R</t>
  </si>
  <si>
    <t>Citizen's Request</t>
  </si>
  <si>
    <t>100 yds. Dwnstrm. From Rt. 193</t>
  </si>
  <si>
    <t>This station monitors impacts in an urban watershed.</t>
  </si>
  <si>
    <t>Rt. 193</t>
  </si>
  <si>
    <t>Rt. 675</t>
  </si>
  <si>
    <t>Rt. 672 (Vale Road)</t>
  </si>
  <si>
    <t>Vienna Topo</t>
  </si>
  <si>
    <t>Rt. 609 (Pleasant Valley Rd.)</t>
  </si>
  <si>
    <t>Forest/Rural/Farm</t>
  </si>
  <si>
    <t>Downstream from Rt. 806</t>
  </si>
  <si>
    <t>Midland</t>
  </si>
  <si>
    <t>Forest/ Agriculture</t>
  </si>
  <si>
    <t>Probabilistic Station - VAEQ99-333</t>
  </si>
  <si>
    <t>1AELK006.37</t>
  </si>
  <si>
    <t>Probabilistic Follow Up for VAEQ99-333</t>
  </si>
  <si>
    <t>Downstream of Rt. 620</t>
  </si>
  <si>
    <t>Rt. 642 (Lorton Rd)</t>
  </si>
  <si>
    <t>VAN-A25R</t>
  </si>
  <si>
    <t>Forest/Suburban</t>
  </si>
  <si>
    <t>1AGOO000.50</t>
  </si>
  <si>
    <t>~0.5 RM above conf. w/ Potomac River</t>
  </si>
  <si>
    <t>VAN-A08R</t>
  </si>
  <si>
    <t>2011 Probabilistic Site - VARS11- 049</t>
  </si>
  <si>
    <t>Leesburg</t>
  </si>
  <si>
    <t>Cropland</t>
  </si>
  <si>
    <t>This station is an EPA Core Monitor Station.</t>
  </si>
  <si>
    <t>Above Rt. 7</t>
  </si>
  <si>
    <t>Rural</t>
  </si>
  <si>
    <t>TMDL Study</t>
  </si>
  <si>
    <t>Next to Rt. 733</t>
  </si>
  <si>
    <t>VAN-A05R</t>
  </si>
  <si>
    <t>2012 Probabilistic Site - VARS11-097</t>
  </si>
  <si>
    <t>Downstream from Rt. 734</t>
  </si>
  <si>
    <t>Rt. 734</t>
  </si>
  <si>
    <t>Prospective ecoregional reference</t>
  </si>
  <si>
    <t>Rt. 611</t>
  </si>
  <si>
    <t>Forest/Pasture</t>
  </si>
  <si>
    <t>Downstream from Rt. 710</t>
  </si>
  <si>
    <t>2006 Probabilistic Site - VAW05547-030</t>
  </si>
  <si>
    <t>Rt. 17</t>
  </si>
  <si>
    <t>Upperville</t>
  </si>
  <si>
    <t>This station monitors the upper Goose Creek watershed.</t>
  </si>
  <si>
    <t>Upstream from Rt. 613</t>
  </si>
  <si>
    <t>VAN-A13R</t>
  </si>
  <si>
    <t>Request from DEQ Planning</t>
  </si>
  <si>
    <t>Upstream of conf. with Merrybrook Run</t>
  </si>
  <si>
    <t>Herndon</t>
  </si>
  <si>
    <t>Forest/Field</t>
  </si>
  <si>
    <t>Rt. 743</t>
  </si>
  <si>
    <t>Bluemont</t>
  </si>
  <si>
    <t>Field/Pasture</t>
  </si>
  <si>
    <t>Downstream of Rt. 603</t>
  </si>
  <si>
    <t>VAN-A19R</t>
  </si>
  <si>
    <t>Forest/Rural</t>
  </si>
  <si>
    <t>Rt. 669 (Stuart Mill Rd.)</t>
  </si>
  <si>
    <t>Rt. 15</t>
  </si>
  <si>
    <t>VAN-A03R</t>
  </si>
  <si>
    <t>Agriculture</t>
  </si>
  <si>
    <t>Rt. 658 (Compton Rd.)</t>
  </si>
  <si>
    <t>Rt. 50</t>
  </si>
  <si>
    <t>Middleburg</t>
  </si>
  <si>
    <t>Expand coverage in the suburban Potomac River watershed</t>
  </si>
  <si>
    <t>Rt. 776</t>
  </si>
  <si>
    <t>Rural, Agriculture</t>
  </si>
  <si>
    <t>Nutrient Criteria Pilot Program</t>
  </si>
  <si>
    <t>Downstream from Rt. 651(Guinea Rd.)</t>
  </si>
  <si>
    <t>2006 Probabilistic Site - VAW05547-003</t>
  </si>
  <si>
    <t>Off Rt. 611</t>
  </si>
  <si>
    <t>Occoquan/Potomac</t>
  </si>
  <si>
    <t>Somerville</t>
  </si>
  <si>
    <t>Rt. 831</t>
  </si>
  <si>
    <t>Rural/Forest</t>
  </si>
  <si>
    <t>Rt. 681</t>
  </si>
  <si>
    <t>Rt. 287</t>
  </si>
  <si>
    <t>Purcellville</t>
  </si>
  <si>
    <t>Rt. 812 (Gaver Mill Road)</t>
  </si>
  <si>
    <t>Upstream from Rt. 15</t>
  </si>
  <si>
    <t>Upstream from Rt. 733</t>
  </si>
  <si>
    <t>Probabilistic Site - VAEQ99-455</t>
  </si>
  <si>
    <t>Rt. 722</t>
  </si>
  <si>
    <t>Laurel Hill Rd.</t>
  </si>
  <si>
    <t>Rt. 626</t>
  </si>
  <si>
    <t>Mt. Vernon, MD.</t>
  </si>
  <si>
    <t>VAN-A14R</t>
  </si>
  <si>
    <t>Rt. 671 (Harpers Ferry Rd)</t>
  </si>
  <si>
    <t>Harpers Ferry</t>
  </si>
  <si>
    <t>VAN-A01R</t>
  </si>
  <si>
    <t>Blue Ridge Mountains</t>
  </si>
  <si>
    <t>Possible TMDL gage reference</t>
  </si>
  <si>
    <t>~0.24 RM upstream of Pinehill Lane</t>
  </si>
  <si>
    <t>2011 Probabilistic Site - VARS11- 037</t>
  </si>
  <si>
    <t>Rt. 685</t>
  </si>
  <si>
    <t>Citizen Monitoring Follow Up</t>
  </si>
  <si>
    <t>Ranleigh Rd</t>
  </si>
  <si>
    <t>Rt. 645</t>
  </si>
  <si>
    <t>Continued monitoring of urban streams to assess NPS impacts</t>
  </si>
  <si>
    <t>~0.8 RM upstream of Rt. 641</t>
  </si>
  <si>
    <t>VAN-A16R</t>
  </si>
  <si>
    <t>2011 Probabilistic Site - VARS11- 067</t>
  </si>
  <si>
    <t>Rt. 677 (Hunter Station)</t>
  </si>
  <si>
    <t>Above Confluence w/ N. Fk.</t>
  </si>
  <si>
    <t>Agriculture/Rural</t>
  </si>
  <si>
    <t>Rt. 738</t>
  </si>
  <si>
    <t>Rt. 711</t>
  </si>
  <si>
    <t>100 yds. Downstream of Rt. 611</t>
  </si>
  <si>
    <t>Assess impacts on water quality from Town of Purcellville</t>
  </si>
  <si>
    <t>20 yds. Above Rt. 690</t>
  </si>
  <si>
    <t>50 yds. above Rt. 7 bypass</t>
  </si>
  <si>
    <t>Rt. 621</t>
  </si>
  <si>
    <t>1ASOT002.20</t>
  </si>
  <si>
    <t>100 FT. below VHSTP</t>
  </si>
  <si>
    <t>Monitor any impacts below Vint Hill STP.</t>
  </si>
  <si>
    <t>Adjacent to Brasswood Place</t>
  </si>
  <si>
    <t>Seneca</t>
  </si>
  <si>
    <t>VAN-A10R</t>
  </si>
  <si>
    <t>Rt. 613 (Sleepy Hollow Rd.)</t>
  </si>
  <si>
    <t>Rt. 643</t>
  </si>
  <si>
    <t>Downstream of Rt. 50</t>
  </si>
  <si>
    <t>Rural/Residential</t>
  </si>
  <si>
    <t>Downstream From Rt. 790</t>
  </si>
  <si>
    <t>2006 Probabilistic Site - VAW05547-062</t>
  </si>
  <si>
    <t>Rt. 726</t>
  </si>
  <si>
    <t>Linden</t>
  </si>
  <si>
    <t>Background/Trend Station in 1st order stream with some sedimentation</t>
  </si>
  <si>
    <t>Downstream from Rt. 663</t>
  </si>
  <si>
    <t>Probabilistic Site, VAEQ99-615</t>
  </si>
  <si>
    <t>Arnold Trail in BRCES</t>
  </si>
  <si>
    <t>66a</t>
  </si>
  <si>
    <t>Blue Ridge Mountains (66)</t>
  </si>
  <si>
    <t>Northern Igneous Ridges (66a)</t>
  </si>
  <si>
    <t>Downstream from Rt. 648</t>
  </si>
  <si>
    <t>VAN-A29R</t>
  </si>
  <si>
    <t>Residential/Forest</t>
  </si>
  <si>
    <t>2006 Probabilistic Site - VAW05547-061</t>
  </si>
  <si>
    <t>Near Rt. 646</t>
  </si>
  <si>
    <t>2012 Probabilistic Site - VARS11-005</t>
  </si>
  <si>
    <t>Rt. 234</t>
  </si>
  <si>
    <t>EcoregionCode</t>
  </si>
  <si>
    <t>Probabilistic FollowUp for VAEQ99-300</t>
  </si>
  <si>
    <t>64d</t>
  </si>
  <si>
    <t>Piedmont Limestone/Dolomite Lowlands (64d)</t>
  </si>
  <si>
    <t>2007 Probabilistic</t>
  </si>
  <si>
    <t>Probabilistic site - VAW05547-126</t>
  </si>
  <si>
    <t>Probabilistic site - VAW05547-110</t>
  </si>
  <si>
    <t>Total_Habitat</t>
  </si>
  <si>
    <t>Habitat</t>
  </si>
  <si>
    <t>Optimal</t>
  </si>
  <si>
    <t xml:space="preserve"> 160 to 200</t>
  </si>
  <si>
    <t>Sub-optimal</t>
  </si>
  <si>
    <t xml:space="preserve"> 107 to &lt; 160</t>
  </si>
  <si>
    <t>Marginal</t>
  </si>
  <si>
    <t xml:space="preserve"> 54 to &lt; 107</t>
  </si>
  <si>
    <t>Poor</t>
  </si>
  <si>
    <t xml:space="preserve"> 0 to &lt; 54</t>
  </si>
  <si>
    <t>DEQ</t>
  </si>
  <si>
    <t>Start</t>
  </si>
  <si>
    <t>End</t>
  </si>
  <si>
    <t>Value</t>
  </si>
  <si>
    <t>Optimal to Sub-optimal</t>
  </si>
  <si>
    <t>Sub-optimal to Marginal</t>
  </si>
  <si>
    <t>Marginal to Poor</t>
  </si>
  <si>
    <t>TotHabSc</t>
  </si>
  <si>
    <t>VersarID</t>
  </si>
  <si>
    <t>BROA-404-T-2009</t>
  </si>
  <si>
    <t>BROA-403-T-2009</t>
  </si>
  <si>
    <t>BROA-302-T-2009</t>
  </si>
  <si>
    <t>BULL-301-T-2009</t>
  </si>
  <si>
    <t>CATO-423-T-2009</t>
  </si>
  <si>
    <t>CATO-422-T-2009</t>
  </si>
  <si>
    <t>LOGC-507-T-2009</t>
  </si>
  <si>
    <t>UPGC-409-T-2009</t>
  </si>
  <si>
    <t>UPGC-408-T-2009</t>
  </si>
  <si>
    <t>LOGC-305-T-2009</t>
  </si>
  <si>
    <t>BEAV-213-T-2009</t>
  </si>
  <si>
    <t>NFCC-319-T-2009</t>
  </si>
  <si>
    <t>NFGC-511-T-2009</t>
  </si>
  <si>
    <t>NFGC-312-T-2009</t>
  </si>
  <si>
    <t>South Fork Catoctin Creek</t>
  </si>
  <si>
    <t>CATO-420-T-2009</t>
  </si>
  <si>
    <t>SFCC-318-T-2009</t>
  </si>
  <si>
    <t>SFCC-217-T-2009</t>
  </si>
  <si>
    <t>1ASOC011.98</t>
  </si>
  <si>
    <t>SFCC-216-T-2009</t>
  </si>
  <si>
    <t>SFCC-215-T-2009</t>
  </si>
  <si>
    <t>SFCC-214-T-2009</t>
  </si>
  <si>
    <t>UPGC-206-T-2009</t>
  </si>
  <si>
    <t>BEAV-110-T-2009</t>
  </si>
  <si>
    <t>CATO-121-T-2009</t>
  </si>
  <si>
    <t>rural</t>
  </si>
  <si>
    <t>Development</t>
  </si>
  <si>
    <t>suburban</t>
  </si>
</sst>
</file>

<file path=xl/styles.xml><?xml version="1.0" encoding="utf-8"?>
<styleSheet xmlns="http://schemas.openxmlformats.org/spreadsheetml/2006/main">
  <numFmts count="1">
    <numFmt numFmtId="164" formatCode="mm/dd/yy;@"/>
  </numFmts>
  <fonts count="8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14" fontId="1" fillId="0" borderId="0" xfId="0" applyNumberFormat="1" applyFont="1" applyAlignment="1" applyProtection="1">
      <alignment vertical="center"/>
    </xf>
    <xf numFmtId="164" fontId="1" fillId="0" borderId="0" xfId="0" applyNumberFormat="1" applyFont="1"/>
    <xf numFmtId="0" fontId="1" fillId="3" borderId="0" xfId="0" applyFont="1" applyFill="1"/>
    <xf numFmtId="0" fontId="3" fillId="2" borderId="1" xfId="0" applyFont="1" applyFill="1" applyBorder="1"/>
    <xf numFmtId="0" fontId="5" fillId="0" borderId="0" xfId="1" applyFont="1"/>
    <xf numFmtId="0" fontId="4" fillId="0" borderId="0" xfId="1"/>
    <xf numFmtId="0" fontId="4" fillId="0" borderId="2" xfId="1" applyBorder="1"/>
    <xf numFmtId="0" fontId="4" fillId="0" borderId="0" xfId="1" applyBorder="1"/>
    <xf numFmtId="14" fontId="4" fillId="0" borderId="0" xfId="1" applyNumberFormat="1" applyBorder="1"/>
    <xf numFmtId="0" fontId="4" fillId="0" borderId="3" xfId="1" applyBorder="1"/>
    <xf numFmtId="14" fontId="4" fillId="0" borderId="4" xfId="1" applyNumberFormat="1" applyBorder="1"/>
    <xf numFmtId="0" fontId="4" fillId="0" borderId="5" xfId="1" applyBorder="1"/>
    <xf numFmtId="0" fontId="4" fillId="0" borderId="6" xfId="1" applyBorder="1"/>
    <xf numFmtId="0" fontId="4" fillId="0" borderId="7" xfId="1" applyBorder="1"/>
    <xf numFmtId="0" fontId="4" fillId="0" borderId="8" xfId="1" applyBorder="1"/>
    <xf numFmtId="14" fontId="4" fillId="0" borderId="9" xfId="1" applyNumberFormat="1" applyBorder="1"/>
    <xf numFmtId="0" fontId="4" fillId="0" borderId="10" xfId="1" applyBorder="1"/>
    <xf numFmtId="0" fontId="6" fillId="2" borderId="1" xfId="0" applyFont="1" applyFill="1" applyBorder="1"/>
    <xf numFmtId="0" fontId="6" fillId="0" borderId="0" xfId="0" applyFont="1"/>
    <xf numFmtId="0" fontId="7" fillId="0" borderId="4" xfId="0" applyFont="1" applyBorder="1"/>
    <xf numFmtId="14" fontId="7" fillId="0" borderId="4" xfId="0" applyNumberFormat="1" applyFont="1" applyBorder="1"/>
    <xf numFmtId="0" fontId="7" fillId="0" borderId="5" xfId="0" applyFont="1" applyBorder="1"/>
    <xf numFmtId="0" fontId="7" fillId="0" borderId="0" xfId="0" applyFont="1" applyBorder="1"/>
    <xf numFmtId="14" fontId="7" fillId="0" borderId="0" xfId="0" applyNumberFormat="1" applyFont="1" applyBorder="1"/>
    <xf numFmtId="0" fontId="7" fillId="0" borderId="7" xfId="0" applyFont="1" applyBorder="1"/>
    <xf numFmtId="0" fontId="7" fillId="0" borderId="9" xfId="0" applyFont="1" applyBorder="1"/>
    <xf numFmtId="14" fontId="7" fillId="0" borderId="9" xfId="0" applyNumberFormat="1" applyFont="1" applyBorder="1"/>
    <xf numFmtId="0" fontId="7" fillId="0" borderId="10" xfId="0" applyFont="1" applyBorder="1"/>
    <xf numFmtId="164" fontId="1" fillId="3" borderId="0" xfId="0" applyNumberFormat="1" applyFont="1" applyFill="1"/>
    <xf numFmtId="0" fontId="6" fillId="3" borderId="0" xfId="0" applyFont="1" applyFill="1"/>
    <xf numFmtId="164" fontId="1" fillId="0" borderId="0" xfId="0" applyNumberFormat="1" applyFont="1" applyFill="1"/>
    <xf numFmtId="0" fontId="3" fillId="0" borderId="1" xfId="0" applyFont="1" applyFill="1" applyBorder="1"/>
    <xf numFmtId="0" fontId="6" fillId="0" borderId="1" xfId="0" applyFont="1" applyFill="1" applyBorder="1"/>
    <xf numFmtId="0" fontId="1" fillId="0" borderId="0" xfId="0" applyFont="1" applyFill="1"/>
    <xf numFmtId="0" fontId="6" fillId="0" borderId="0" xfId="0" applyFont="1" applyFill="1"/>
    <xf numFmtId="164" fontId="1" fillId="4" borderId="0" xfId="0" applyNumberFormat="1" applyFont="1" applyFill="1"/>
    <xf numFmtId="0" fontId="1" fillId="4" borderId="0" xfId="0" applyFont="1" applyFill="1"/>
    <xf numFmtId="0" fontId="6" fillId="4" borderId="0" xfId="0" applyFont="1" applyFill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20.xml"/><Relationship Id="rId34" Type="http://schemas.openxmlformats.org/officeDocument/2006/relationships/externalLink" Target="externalLinks/externalLink1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worksheet" Target="worksheets/sheet6.xml"/><Relationship Id="rId38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worksheet" Target="worksheets/sheet5.xml"/><Relationship Id="rId37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chartsheet" Target="chartsheets/sheet27.xml"/><Relationship Id="rId36" Type="http://schemas.openxmlformats.org/officeDocument/2006/relationships/styles" Target="styles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worksheet" Target="worksheets/sheet4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chartsheet" Target="chartsheets/sheet26.xml"/><Relationship Id="rId30" Type="http://schemas.openxmlformats.org/officeDocument/2006/relationships/worksheet" Target="worksheets/sheet3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Cross3!$R$231</c:f>
          <c:strCache>
            <c:ptCount val="1"/>
            <c:pt idx="0">
              <c:v>Unnamed Trib. to Catoctin Cr. -  1AXKR000.77</c:v>
            </c:pt>
          </c:strCache>
        </c:strRef>
      </c:tx>
      <c:layout/>
      <c:overlay val="1"/>
    </c:title>
    <c:plotArea>
      <c:layout>
        <c:manualLayout>
          <c:layoutTarget val="inner"/>
          <c:xMode val="edge"/>
          <c:yMode val="edge"/>
          <c:x val="9.1586795445462499E-2"/>
          <c:y val="8.7047439249887254E-2"/>
          <c:w val="0.85687925816508115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Cross3!$B$231:$B$232</c:f>
              <c:numCache>
                <c:formatCode>mm/dd/yy;@</c:formatCode>
                <c:ptCount val="2"/>
                <c:pt idx="0">
                  <c:v>38446</c:v>
                </c:pt>
                <c:pt idx="1">
                  <c:v>38665</c:v>
                </c:pt>
              </c:numCache>
            </c:numRef>
          </c:xVal>
          <c:yVal>
            <c:numRef>
              <c:f>Cross3!$P$231:$P$232</c:f>
              <c:numCache>
                <c:formatCode>General</c:formatCode>
                <c:ptCount val="2"/>
                <c:pt idx="0">
                  <c:v>146</c:v>
                </c:pt>
                <c:pt idx="1">
                  <c:v>138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LC_2009!$D$24</c:f>
              <c:numCache>
                <c:formatCode>m/d/yyyy</c:formatCode>
                <c:ptCount val="1"/>
                <c:pt idx="0">
                  <c:v>39899</c:v>
                </c:pt>
              </c:numCache>
            </c:numRef>
          </c:xVal>
          <c:yVal>
            <c:numRef>
              <c:f>LC_2009!$E$24</c:f>
              <c:numCache>
                <c:formatCode>General</c:formatCode>
                <c:ptCount val="1"/>
                <c:pt idx="0">
                  <c:v>161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29881216"/>
        <c:axId val="129882752"/>
      </c:scatterChart>
      <c:valAx>
        <c:axId val="129881216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9882752"/>
        <c:crosses val="autoZero"/>
        <c:crossBetween val="midCat"/>
      </c:valAx>
      <c:valAx>
        <c:axId val="129882752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129881216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Cross3!$R$149</c:f>
          <c:strCache>
            <c:ptCount val="1"/>
            <c:pt idx="0">
              <c:v>N. Fk. Goose Creek -  1ANOG005.69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318E-2"/>
          <c:y val="8.7047439249887254E-2"/>
          <c:w val="0.85687925816507937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Cross3!$B$149</c:f>
              <c:numCache>
                <c:formatCode>mm/dd/yy;@</c:formatCode>
                <c:ptCount val="1"/>
                <c:pt idx="0">
                  <c:v>39601</c:v>
                </c:pt>
              </c:numCache>
            </c:numRef>
          </c:xVal>
          <c:yVal>
            <c:numRef>
              <c:f>Cross3!$P$149</c:f>
              <c:numCache>
                <c:formatCode>General</c:formatCode>
                <c:ptCount val="1"/>
                <c:pt idx="0">
                  <c:v>118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LC_2009!$D$15</c:f>
              <c:numCache>
                <c:formatCode>m/d/yyyy</c:formatCode>
                <c:ptCount val="1"/>
                <c:pt idx="0">
                  <c:v>39903</c:v>
                </c:pt>
              </c:numCache>
            </c:numRef>
          </c:xVal>
          <c:yVal>
            <c:numRef>
              <c:f>LC_2009!$E$15</c:f>
              <c:numCache>
                <c:formatCode>General</c:formatCode>
                <c:ptCount val="1"/>
                <c:pt idx="0">
                  <c:v>140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1296256"/>
        <c:axId val="131326720"/>
      </c:scatterChart>
      <c:valAx>
        <c:axId val="131296256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1326720"/>
        <c:crosses val="autoZero"/>
        <c:crossBetween val="midCat"/>
      </c:valAx>
      <c:valAx>
        <c:axId val="131326720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1296256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Cross3!$R$147</c:f>
          <c:strCache>
            <c:ptCount val="1"/>
            <c:pt idx="0">
              <c:v>N. Fk. Goose Creek -  1ANOG000.91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305E-2"/>
          <c:y val="8.7047439249887254E-2"/>
          <c:w val="0.85687925816507915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Cross3!$B$147:$B$148</c:f>
              <c:numCache>
                <c:formatCode>mm/dd/yy;@</c:formatCode>
                <c:ptCount val="2"/>
                <c:pt idx="0">
                  <c:v>38113</c:v>
                </c:pt>
                <c:pt idx="1">
                  <c:v>38230</c:v>
                </c:pt>
              </c:numCache>
            </c:numRef>
          </c:xVal>
          <c:yVal>
            <c:numRef>
              <c:f>Cross3!$P$147:$P$148</c:f>
              <c:numCache>
                <c:formatCode>General</c:formatCode>
                <c:ptCount val="2"/>
                <c:pt idx="0">
                  <c:v>155</c:v>
                </c:pt>
                <c:pt idx="1">
                  <c:v>164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LC_2009!$D$14</c:f>
              <c:numCache>
                <c:formatCode>m/d/yyyy</c:formatCode>
                <c:ptCount val="1"/>
                <c:pt idx="0">
                  <c:v>39902</c:v>
                </c:pt>
              </c:numCache>
            </c:numRef>
          </c:xVal>
          <c:yVal>
            <c:numRef>
              <c:f>LC_2009!$E$14</c:f>
              <c:numCache>
                <c:formatCode>General</c:formatCode>
                <c:ptCount val="1"/>
                <c:pt idx="0">
                  <c:v>159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1467520"/>
        <c:axId val="131493888"/>
      </c:scatterChart>
      <c:valAx>
        <c:axId val="131467520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1493888"/>
        <c:crosses val="autoZero"/>
        <c:crossBetween val="midCat"/>
      </c:valAx>
      <c:valAx>
        <c:axId val="131493888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1467520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Cross3!$R$129</c:f>
          <c:strCache>
            <c:ptCount val="1"/>
            <c:pt idx="0">
              <c:v>N. Fk. Catoctin Creek -  1ANOC000.42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291E-2"/>
          <c:y val="8.7047439249887254E-2"/>
          <c:w val="0.85687925816507893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1.0591854722339911E-2"/>
                  <c:y val="9.3407253947970198E-2"/>
                </c:manualLayout>
              </c:layout>
              <c:numFmt formatCode="General" sourceLinked="0"/>
            </c:trendlineLbl>
          </c:trendline>
          <c:xVal>
            <c:numRef>
              <c:f>Cross3!$B$129:$B$138</c:f>
              <c:numCache>
                <c:formatCode>mm/dd/yy;@</c:formatCode>
                <c:ptCount val="10"/>
                <c:pt idx="0">
                  <c:v>38874</c:v>
                </c:pt>
                <c:pt idx="1">
                  <c:v>39065</c:v>
                </c:pt>
                <c:pt idx="2">
                  <c:v>39203</c:v>
                </c:pt>
                <c:pt idx="3">
                  <c:v>39547</c:v>
                </c:pt>
                <c:pt idx="4">
                  <c:v>39755</c:v>
                </c:pt>
                <c:pt idx="5">
                  <c:v>39896</c:v>
                </c:pt>
                <c:pt idx="6">
                  <c:v>40106</c:v>
                </c:pt>
                <c:pt idx="7">
                  <c:v>40304</c:v>
                </c:pt>
                <c:pt idx="8">
                  <c:v>40484</c:v>
                </c:pt>
                <c:pt idx="9">
                  <c:v>40821</c:v>
                </c:pt>
              </c:numCache>
            </c:numRef>
          </c:xVal>
          <c:yVal>
            <c:numRef>
              <c:f>Cross3!$P$129:$P$138</c:f>
              <c:numCache>
                <c:formatCode>General</c:formatCode>
                <c:ptCount val="10"/>
                <c:pt idx="0">
                  <c:v>130</c:v>
                </c:pt>
                <c:pt idx="1">
                  <c:v>122</c:v>
                </c:pt>
                <c:pt idx="2">
                  <c:v>111</c:v>
                </c:pt>
                <c:pt idx="3">
                  <c:v>100</c:v>
                </c:pt>
                <c:pt idx="4">
                  <c:v>108</c:v>
                </c:pt>
                <c:pt idx="5">
                  <c:v>98</c:v>
                </c:pt>
                <c:pt idx="6">
                  <c:v>122</c:v>
                </c:pt>
                <c:pt idx="7">
                  <c:v>108</c:v>
                </c:pt>
                <c:pt idx="8">
                  <c:v>105</c:v>
                </c:pt>
                <c:pt idx="9">
                  <c:v>123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LC_2009!$D$13</c:f>
              <c:numCache>
                <c:formatCode>m/d/yyyy</c:formatCode>
                <c:ptCount val="1"/>
                <c:pt idx="0">
                  <c:v>39946</c:v>
                </c:pt>
              </c:numCache>
            </c:numRef>
          </c:xVal>
          <c:yVal>
            <c:numRef>
              <c:f>LC_2009!$E$13</c:f>
              <c:numCache>
                <c:formatCode>General</c:formatCode>
                <c:ptCount val="1"/>
                <c:pt idx="0">
                  <c:v>143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1598208"/>
        <c:axId val="131599744"/>
      </c:scatterChart>
      <c:valAx>
        <c:axId val="131598208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1599744"/>
        <c:crosses val="autoZero"/>
        <c:crossBetween val="midCat"/>
      </c:valAx>
      <c:valAx>
        <c:axId val="131599744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1598208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Cross3!$R$139</c:f>
          <c:strCache>
            <c:ptCount val="1"/>
            <c:pt idx="0">
              <c:v>N. Fk. Catoctin Creek -  1ANOC004.38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291E-2"/>
          <c:y val="8.7047439249887254E-2"/>
          <c:w val="0.85687925816507893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1.0591854722339911E-2"/>
                  <c:y val="9.3407253947970198E-2"/>
                </c:manualLayout>
              </c:layout>
              <c:numFmt formatCode="General" sourceLinked="0"/>
            </c:trendlineLbl>
          </c:trendline>
          <c:xVal>
            <c:numRef>
              <c:f>Cross3!$B$139:$B$141</c:f>
              <c:numCache>
                <c:formatCode>mm/dd/yy;@</c:formatCode>
                <c:ptCount val="3"/>
                <c:pt idx="0">
                  <c:v>40821</c:v>
                </c:pt>
                <c:pt idx="1">
                  <c:v>41016</c:v>
                </c:pt>
                <c:pt idx="2">
                  <c:v>41246</c:v>
                </c:pt>
              </c:numCache>
            </c:numRef>
          </c:xVal>
          <c:yVal>
            <c:numRef>
              <c:f>Cross3!$P$139:$P$141</c:f>
              <c:numCache>
                <c:formatCode>General</c:formatCode>
                <c:ptCount val="3"/>
                <c:pt idx="0">
                  <c:v>137</c:v>
                </c:pt>
                <c:pt idx="1">
                  <c:v>134</c:v>
                </c:pt>
                <c:pt idx="2">
                  <c:v>122</c:v>
                </c:pt>
              </c:numCache>
            </c:numRef>
          </c:yVal>
        </c:ser>
        <c:ser>
          <c:idx val="2"/>
          <c:order val="1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2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3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1695360"/>
        <c:axId val="131696896"/>
      </c:scatterChart>
      <c:valAx>
        <c:axId val="131695360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1696896"/>
        <c:crosses val="autoZero"/>
        <c:crossBetween val="midCat"/>
      </c:valAx>
      <c:valAx>
        <c:axId val="131696896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1695360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N. Fk. Catoctin Creek  1ANOC009.37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9.1586795445462291E-2"/>
          <c:y val="8.7047439249887254E-2"/>
          <c:w val="0.85687925816507893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Cross3!$B$142:$B$144</c:f>
              <c:numCache>
                <c:formatCode>mm/dd/yy;@</c:formatCode>
                <c:ptCount val="3"/>
                <c:pt idx="0">
                  <c:v>40304</c:v>
                </c:pt>
                <c:pt idx="1">
                  <c:v>40484</c:v>
                </c:pt>
                <c:pt idx="2">
                  <c:v>40821</c:v>
                </c:pt>
              </c:numCache>
            </c:numRef>
          </c:xVal>
          <c:yVal>
            <c:numRef>
              <c:f>Cross3!$P$142:$P$144</c:f>
              <c:numCache>
                <c:formatCode>General</c:formatCode>
                <c:ptCount val="3"/>
                <c:pt idx="0">
                  <c:v>167</c:v>
                </c:pt>
                <c:pt idx="1">
                  <c:v>148</c:v>
                </c:pt>
                <c:pt idx="2">
                  <c:v>173</c:v>
                </c:pt>
              </c:numCache>
            </c:numRef>
          </c:yVal>
        </c:ser>
        <c:ser>
          <c:idx val="2"/>
          <c:order val="1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2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3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1750144"/>
        <c:axId val="131768320"/>
      </c:scatterChart>
      <c:valAx>
        <c:axId val="131750144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1768320"/>
        <c:crosses val="autoZero"/>
        <c:crossBetween val="midCat"/>
      </c:valAx>
      <c:valAx>
        <c:axId val="131768320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1750144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Cross3!$R$150</c:f>
          <c:strCache>
            <c:ptCount val="1"/>
            <c:pt idx="0">
              <c:v>Piney Run -  1APIA001.80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277E-2"/>
          <c:y val="8.7047439249887254E-2"/>
          <c:w val="0.85687925816507859"/>
          <c:h val="0.8473560192273315"/>
        </c:manualLayout>
      </c:layout>
      <c:scatterChart>
        <c:scatterStyle val="lineMarker"/>
        <c:ser>
          <c:idx val="5"/>
          <c:order val="5"/>
          <c:tx>
            <c:v>VDEQ</c:v>
          </c:tx>
          <c:spPr>
            <a:ln w="28575">
              <a:noFill/>
            </a:ln>
          </c:spPr>
          <c:xVal>
            <c:numRef>
              <c:f>Cross3!$B$150:$B$153</c:f>
              <c:numCache>
                <c:formatCode>mm/dd/yy;@</c:formatCode>
                <c:ptCount val="4"/>
                <c:pt idx="0">
                  <c:v>40248</c:v>
                </c:pt>
                <c:pt idx="1">
                  <c:v>40511</c:v>
                </c:pt>
                <c:pt idx="2">
                  <c:v>41016</c:v>
                </c:pt>
                <c:pt idx="3">
                  <c:v>41246</c:v>
                </c:pt>
              </c:numCache>
            </c:numRef>
          </c:xVal>
          <c:yVal>
            <c:numRef>
              <c:f>Cross3!$P$150:$P$153</c:f>
              <c:numCache>
                <c:formatCode>General</c:formatCode>
                <c:ptCount val="4"/>
                <c:pt idx="0">
                  <c:v>138</c:v>
                </c:pt>
                <c:pt idx="1">
                  <c:v>125</c:v>
                </c:pt>
                <c:pt idx="2">
                  <c:v>142</c:v>
                </c:pt>
                <c:pt idx="3">
                  <c:v>139</c:v>
                </c:pt>
              </c:numCache>
            </c:numRef>
          </c:yVal>
        </c:ser>
        <c:ser>
          <c:idx val="6"/>
          <c:order val="6"/>
          <c:tx>
            <c:v>1APIA004.67</c:v>
          </c:tx>
          <c:spPr>
            <a:ln w="28575">
              <a:noFill/>
            </a:ln>
          </c:spPr>
          <c:xVal>
            <c:numRef>
              <c:f>Cross3!$B$156:$B$157</c:f>
              <c:numCache>
                <c:formatCode>mm/dd/yy;@</c:formatCode>
                <c:ptCount val="2"/>
                <c:pt idx="0">
                  <c:v>39938</c:v>
                </c:pt>
                <c:pt idx="1">
                  <c:v>40133</c:v>
                </c:pt>
              </c:numCache>
            </c:numRef>
          </c:xVal>
          <c:yVal>
            <c:numRef>
              <c:f>Cross3!$P$156:$P$157</c:f>
              <c:numCache>
                <c:formatCode>General</c:formatCode>
                <c:ptCount val="2"/>
                <c:pt idx="0">
                  <c:v>123</c:v>
                </c:pt>
                <c:pt idx="1">
                  <c:v>166</c:v>
                </c:pt>
              </c:numCache>
            </c:numRef>
          </c:yVal>
        </c:ser>
        <c:ser>
          <c:idx val="7"/>
          <c:order val="7"/>
          <c:tx>
            <c:strRef>
              <c:f>Cross3!$A$154</c:f>
              <c:strCache>
                <c:ptCount val="1"/>
                <c:pt idx="0">
                  <c:v>1APIA003.51</c:v>
                </c:pt>
              </c:strCache>
            </c:strRef>
          </c:tx>
          <c:spPr>
            <a:ln w="28575">
              <a:noFill/>
            </a:ln>
          </c:spPr>
          <c:xVal>
            <c:numRef>
              <c:f>Cross3!$B$154:$B$155</c:f>
              <c:numCache>
                <c:formatCode>mm/dd/yy;@</c:formatCode>
                <c:ptCount val="2"/>
                <c:pt idx="0">
                  <c:v>40679</c:v>
                </c:pt>
                <c:pt idx="1">
                  <c:v>40827</c:v>
                </c:pt>
              </c:numCache>
            </c:numRef>
          </c:xVal>
          <c:yVal>
            <c:numRef>
              <c:f>Cross3!$P$154:$P$155</c:f>
              <c:numCache>
                <c:formatCode>General</c:formatCode>
                <c:ptCount val="2"/>
                <c:pt idx="0">
                  <c:v>146</c:v>
                </c:pt>
                <c:pt idx="1">
                  <c:v>150</c:v>
                </c:pt>
              </c:numCache>
            </c:numRef>
          </c:yVal>
        </c:ser>
        <c:ser>
          <c:idx val="8"/>
          <c:order val="8"/>
          <c:tx>
            <c:strRef>
              <c:f>Cross3!$A$233</c:f>
              <c:strCache>
                <c:ptCount val="1"/>
                <c:pt idx="0">
                  <c:v>1AXKT000.30</c:v>
                </c:pt>
              </c:strCache>
            </c:strRef>
          </c:tx>
          <c:spPr>
            <a:ln w="28575">
              <a:noFill/>
            </a:ln>
          </c:spPr>
          <c:xVal>
            <c:numRef>
              <c:f>Cross3!$B$233:$B$234</c:f>
              <c:numCache>
                <c:formatCode>mm/dd/yy;@</c:formatCode>
                <c:ptCount val="2"/>
                <c:pt idx="0">
                  <c:v>39938</c:v>
                </c:pt>
                <c:pt idx="1">
                  <c:v>40133</c:v>
                </c:pt>
              </c:numCache>
            </c:numRef>
          </c:xVal>
          <c:yVal>
            <c:numRef>
              <c:f>Cross3!$P$233:$P$234</c:f>
              <c:numCache>
                <c:formatCode>General</c:formatCode>
                <c:ptCount val="2"/>
                <c:pt idx="0">
                  <c:v>159</c:v>
                </c:pt>
                <c:pt idx="1">
                  <c:v>153</c:v>
                </c:pt>
              </c:numCache>
            </c:numRef>
          </c:yVal>
        </c:ser>
        <c:ser>
          <c:idx val="9"/>
          <c:order val="9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10"/>
          <c:order val="10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11"/>
          <c:order val="11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Cross3!$B$127:$B$128</c:f>
              <c:numCache>
                <c:formatCode>mm/dd/yy;@</c:formatCode>
                <c:ptCount val="2"/>
                <c:pt idx="0">
                  <c:v>37081</c:v>
                </c:pt>
                <c:pt idx="1">
                  <c:v>37221</c:v>
                </c:pt>
              </c:numCache>
            </c:numRef>
          </c:xVal>
          <c:yVal>
            <c:numRef>
              <c:f>Cross3!$P$127:$P$128</c:f>
              <c:numCache>
                <c:formatCode>General</c:formatCode>
                <c:ptCount val="2"/>
                <c:pt idx="0">
                  <c:v>169</c:v>
                </c:pt>
                <c:pt idx="1">
                  <c:v>181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LC_2009!$D$12</c:f>
              <c:numCache>
                <c:formatCode>m/d/yyyy</c:formatCode>
                <c:ptCount val="1"/>
                <c:pt idx="0">
                  <c:v>39903</c:v>
                </c:pt>
              </c:numCache>
            </c:numRef>
          </c:xVal>
          <c:yVal>
            <c:numRef>
              <c:f>LC_2009!$E$12</c:f>
              <c:numCache>
                <c:formatCode>General</c:formatCode>
                <c:ptCount val="1"/>
                <c:pt idx="0">
                  <c:v>149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0709376"/>
        <c:axId val="130710912"/>
      </c:scatterChart>
      <c:valAx>
        <c:axId val="130709376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710912"/>
        <c:crosses val="autoZero"/>
        <c:crossBetween val="midCat"/>
      </c:valAx>
      <c:valAx>
        <c:axId val="130710912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0709376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Cross3!$R$127</c:f>
          <c:strCache>
            <c:ptCount val="1"/>
            <c:pt idx="0">
              <c:v>N. Fk. Beaverdam Creek -  1ANOB007.97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277E-2"/>
          <c:y val="8.7047439249887254E-2"/>
          <c:w val="0.85687925816507859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Cross3!$B$127:$B$128</c:f>
              <c:numCache>
                <c:formatCode>mm/dd/yy;@</c:formatCode>
                <c:ptCount val="2"/>
                <c:pt idx="0">
                  <c:v>37081</c:v>
                </c:pt>
                <c:pt idx="1">
                  <c:v>37221</c:v>
                </c:pt>
              </c:numCache>
            </c:numRef>
          </c:xVal>
          <c:yVal>
            <c:numRef>
              <c:f>Cross3!$P$127:$P$128</c:f>
              <c:numCache>
                <c:formatCode>General</c:formatCode>
                <c:ptCount val="2"/>
                <c:pt idx="0">
                  <c:v>169</c:v>
                </c:pt>
                <c:pt idx="1">
                  <c:v>181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LC_2009!$D$12</c:f>
              <c:numCache>
                <c:formatCode>m/d/yyyy</c:formatCode>
                <c:ptCount val="1"/>
                <c:pt idx="0">
                  <c:v>39903</c:v>
                </c:pt>
              </c:numCache>
            </c:numRef>
          </c:xVal>
          <c:yVal>
            <c:numRef>
              <c:f>LC_2009!$E$12</c:f>
              <c:numCache>
                <c:formatCode>General</c:formatCode>
                <c:ptCount val="1"/>
                <c:pt idx="0">
                  <c:v>149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2170880"/>
        <c:axId val="132172416"/>
      </c:scatterChart>
      <c:valAx>
        <c:axId val="132170880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2172416"/>
        <c:crosses val="autoZero"/>
        <c:crossBetween val="midCat"/>
      </c:valAx>
      <c:valAx>
        <c:axId val="132172416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2170880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Cross3!$R$117</c:f>
          <c:strCache>
            <c:ptCount val="1"/>
            <c:pt idx="0">
              <c:v>Little River -  1ALIV004.78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249E-2"/>
          <c:y val="8.7047439249887254E-2"/>
          <c:w val="0.85687925816507826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2.0445770800227182E-2"/>
                  <c:y val="7.5092533284313021E-2"/>
                </c:manualLayout>
              </c:layout>
              <c:numFmt formatCode="General" sourceLinked="0"/>
            </c:trendlineLbl>
          </c:trendline>
          <c:xVal>
            <c:numRef>
              <c:f>Cross3!$B$117:$B$125</c:f>
              <c:numCache>
                <c:formatCode>mm/dd/yy;@</c:formatCode>
                <c:ptCount val="9"/>
                <c:pt idx="0">
                  <c:v>35524</c:v>
                </c:pt>
                <c:pt idx="1">
                  <c:v>35704</c:v>
                </c:pt>
                <c:pt idx="2">
                  <c:v>35977</c:v>
                </c:pt>
                <c:pt idx="3">
                  <c:v>36122</c:v>
                </c:pt>
                <c:pt idx="4">
                  <c:v>36271</c:v>
                </c:pt>
                <c:pt idx="5">
                  <c:v>36440</c:v>
                </c:pt>
                <c:pt idx="6">
                  <c:v>36661</c:v>
                </c:pt>
                <c:pt idx="7">
                  <c:v>39549</c:v>
                </c:pt>
                <c:pt idx="8">
                  <c:v>39777</c:v>
                </c:pt>
              </c:numCache>
            </c:numRef>
          </c:xVal>
          <c:yVal>
            <c:numRef>
              <c:f>Cross3!$P$117:$P$125</c:f>
              <c:numCache>
                <c:formatCode>General</c:formatCode>
                <c:ptCount val="9"/>
                <c:pt idx="0">
                  <c:v>173</c:v>
                </c:pt>
                <c:pt idx="1">
                  <c:v>171</c:v>
                </c:pt>
                <c:pt idx="2">
                  <c:v>174</c:v>
                </c:pt>
                <c:pt idx="3">
                  <c:v>171</c:v>
                </c:pt>
                <c:pt idx="4">
                  <c:v>175</c:v>
                </c:pt>
                <c:pt idx="5">
                  <c:v>173</c:v>
                </c:pt>
                <c:pt idx="6">
                  <c:v>178</c:v>
                </c:pt>
                <c:pt idx="7">
                  <c:v>144</c:v>
                </c:pt>
                <c:pt idx="8">
                  <c:v>138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LC_2009!$D$11</c:f>
              <c:numCache>
                <c:formatCode>m/d/yyyy</c:formatCode>
                <c:ptCount val="1"/>
                <c:pt idx="0">
                  <c:v>39910</c:v>
                </c:pt>
              </c:numCache>
            </c:numRef>
          </c:xVal>
          <c:yVal>
            <c:numRef>
              <c:f>LC_2009!$E$11</c:f>
              <c:numCache>
                <c:formatCode>General</c:formatCode>
                <c:ptCount val="1"/>
                <c:pt idx="0">
                  <c:v>131</c:v>
                </c:pt>
              </c:numCache>
            </c:numRef>
          </c:yVal>
        </c:ser>
        <c:ser>
          <c:idx val="5"/>
          <c:order val="2"/>
          <c:tx>
            <c:strRef>
              <c:f>Cross3!$A$126</c:f>
              <c:strCache>
                <c:ptCount val="1"/>
                <c:pt idx="0">
                  <c:v>1ALIV012.12</c:v>
                </c:pt>
              </c:strCache>
            </c:strRef>
          </c:tx>
          <c:spPr>
            <a:ln w="28575">
              <a:noFill/>
            </a:ln>
          </c:spPr>
          <c:xVal>
            <c:numRef>
              <c:f>Cross3!$B$126</c:f>
              <c:numCache>
                <c:formatCode>mm/dd/yy;@</c:formatCode>
                <c:ptCount val="1"/>
                <c:pt idx="0">
                  <c:v>39757</c:v>
                </c:pt>
              </c:numCache>
            </c:numRef>
          </c:xVal>
          <c:yVal>
            <c:numRef>
              <c:f>Cross3!$P$126</c:f>
              <c:numCache>
                <c:formatCode>General</c:formatCode>
                <c:ptCount val="1"/>
                <c:pt idx="0">
                  <c:v>113</c:v>
                </c:pt>
              </c:numCache>
            </c:numRef>
          </c:yVal>
        </c:ser>
        <c:ser>
          <c:idx val="2"/>
          <c:order val="3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4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5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2323584"/>
        <c:axId val="132349952"/>
      </c:scatterChart>
      <c:valAx>
        <c:axId val="132323584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2349952"/>
        <c:crosses val="autoZero"/>
        <c:crossBetween val="midCat"/>
      </c:valAx>
      <c:valAx>
        <c:axId val="132349952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2323584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3760150587913942"/>
          <c:y val="0.65943476479940211"/>
          <c:w val="0.18858256980425323"/>
          <c:h val="0.25542404556659054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Cross3!$R$87</c:f>
          <c:strCache>
            <c:ptCount val="1"/>
            <c:pt idx="0">
              <c:v>Goose Creek -  1AGOO022.44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235E-2"/>
          <c:y val="8.7047439249887254E-2"/>
          <c:w val="0.85687925816507804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6.1135573778457065E-3"/>
                  <c:y val="0.13361097029075708"/>
                </c:manualLayout>
              </c:layout>
              <c:numFmt formatCode="General" sourceLinked="0"/>
            </c:trendlineLbl>
          </c:trendline>
          <c:xVal>
            <c:numRef>
              <c:f>Cross3!$B$87:$B$103</c:f>
              <c:numCache>
                <c:formatCode>mm/dd/yy;@</c:formatCode>
                <c:ptCount val="17"/>
                <c:pt idx="0">
                  <c:v>37055</c:v>
                </c:pt>
                <c:pt idx="1">
                  <c:v>37173</c:v>
                </c:pt>
                <c:pt idx="2">
                  <c:v>37418</c:v>
                </c:pt>
                <c:pt idx="3">
                  <c:v>37525</c:v>
                </c:pt>
                <c:pt idx="4">
                  <c:v>37810</c:v>
                </c:pt>
                <c:pt idx="5">
                  <c:v>37916</c:v>
                </c:pt>
                <c:pt idx="6">
                  <c:v>38131</c:v>
                </c:pt>
                <c:pt idx="7">
                  <c:v>38280</c:v>
                </c:pt>
                <c:pt idx="8">
                  <c:v>38488</c:v>
                </c:pt>
                <c:pt idx="9">
                  <c:v>38608</c:v>
                </c:pt>
                <c:pt idx="10">
                  <c:v>39394</c:v>
                </c:pt>
                <c:pt idx="11">
                  <c:v>39554</c:v>
                </c:pt>
                <c:pt idx="12">
                  <c:v>39757</c:v>
                </c:pt>
                <c:pt idx="13">
                  <c:v>39955</c:v>
                </c:pt>
                <c:pt idx="14">
                  <c:v>40081</c:v>
                </c:pt>
                <c:pt idx="15">
                  <c:v>40305</c:v>
                </c:pt>
                <c:pt idx="16">
                  <c:v>40463</c:v>
                </c:pt>
              </c:numCache>
            </c:numRef>
          </c:xVal>
          <c:yVal>
            <c:numRef>
              <c:f>Cross3!$P$87:$P$103</c:f>
              <c:numCache>
                <c:formatCode>General</c:formatCode>
                <c:ptCount val="17"/>
                <c:pt idx="0">
                  <c:v>176</c:v>
                </c:pt>
                <c:pt idx="1">
                  <c:v>178</c:v>
                </c:pt>
                <c:pt idx="2">
                  <c:v>180</c:v>
                </c:pt>
                <c:pt idx="3">
                  <c:v>165</c:v>
                </c:pt>
                <c:pt idx="4">
                  <c:v>180</c:v>
                </c:pt>
                <c:pt idx="5">
                  <c:v>180</c:v>
                </c:pt>
                <c:pt idx="6">
                  <c:v>174</c:v>
                </c:pt>
                <c:pt idx="7">
                  <c:v>176</c:v>
                </c:pt>
                <c:pt idx="8">
                  <c:v>175</c:v>
                </c:pt>
                <c:pt idx="9">
                  <c:v>153</c:v>
                </c:pt>
                <c:pt idx="10">
                  <c:v>146</c:v>
                </c:pt>
                <c:pt idx="11">
                  <c:v>156</c:v>
                </c:pt>
                <c:pt idx="12">
                  <c:v>159</c:v>
                </c:pt>
                <c:pt idx="13">
                  <c:v>160</c:v>
                </c:pt>
                <c:pt idx="14">
                  <c:v>138</c:v>
                </c:pt>
                <c:pt idx="15">
                  <c:v>162</c:v>
                </c:pt>
                <c:pt idx="16">
                  <c:v>155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[1]DEQ_and_Versar!$AD$10</c:f>
              <c:numCache>
                <c:formatCode>General</c:formatCode>
                <c:ptCount val="1"/>
                <c:pt idx="0">
                  <c:v>39902</c:v>
                </c:pt>
              </c:numCache>
            </c:numRef>
          </c:xVal>
          <c:yVal>
            <c:numRef>
              <c:f>[1]DEQ_and_Versar!$AE$10</c:f>
              <c:numCache>
                <c:formatCode>General</c:formatCode>
                <c:ptCount val="1"/>
                <c:pt idx="0">
                  <c:v>146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2409600"/>
        <c:axId val="132419584"/>
      </c:scatterChart>
      <c:valAx>
        <c:axId val="132409600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2419584"/>
        <c:crosses val="autoZero"/>
        <c:crossBetween val="midCat"/>
      </c:valAx>
      <c:valAx>
        <c:axId val="132419584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2409600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Cross3!$R$85</c:f>
          <c:strCache>
            <c:ptCount val="1"/>
            <c:pt idx="0">
              <c:v>Goose Creek -  1AGOO021.28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221E-2"/>
          <c:y val="8.7047439249887254E-2"/>
          <c:w val="0.85687925816507782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Cross3!$B$85:$B$86</c:f>
              <c:numCache>
                <c:formatCode>mm/dd/yy;@</c:formatCode>
                <c:ptCount val="2"/>
                <c:pt idx="0">
                  <c:v>39210</c:v>
                </c:pt>
                <c:pt idx="1">
                  <c:v>39338</c:v>
                </c:pt>
              </c:numCache>
            </c:numRef>
          </c:xVal>
          <c:yVal>
            <c:numRef>
              <c:f>Cross3!$P$85:$P$86</c:f>
              <c:numCache>
                <c:formatCode>General</c:formatCode>
                <c:ptCount val="2"/>
                <c:pt idx="0">
                  <c:v>153</c:v>
                </c:pt>
                <c:pt idx="1">
                  <c:v>125</c:v>
                </c:pt>
              </c:numCache>
            </c:numRef>
          </c:yVal>
        </c:ser>
        <c:ser>
          <c:idx val="5"/>
          <c:order val="1"/>
          <c:tx>
            <c:strRef>
              <c:f>Cross3!$A$83</c:f>
              <c:strCache>
                <c:ptCount val="1"/>
                <c:pt idx="0">
                  <c:v>1AGOO018.17</c:v>
                </c:pt>
              </c:strCache>
            </c:strRef>
          </c:tx>
          <c:spPr>
            <a:ln w="28575">
              <a:noFill/>
            </a:ln>
          </c:spPr>
          <c:xVal>
            <c:numRef>
              <c:f>Cross3!$B$83:$B$84</c:f>
              <c:numCache>
                <c:formatCode>mm/dd/yy;@</c:formatCode>
                <c:ptCount val="2"/>
                <c:pt idx="0">
                  <c:v>40995</c:v>
                </c:pt>
                <c:pt idx="1">
                  <c:v>41142</c:v>
                </c:pt>
              </c:numCache>
            </c:numRef>
          </c:xVal>
          <c:yVal>
            <c:numRef>
              <c:f>Cross3!$P$83:$P$84</c:f>
              <c:numCache>
                <c:formatCode>General</c:formatCode>
                <c:ptCount val="2"/>
                <c:pt idx="0">
                  <c:v>107</c:v>
                </c:pt>
                <c:pt idx="1">
                  <c:v>120</c:v>
                </c:pt>
              </c:numCache>
            </c:numRef>
          </c:yVal>
        </c:ser>
        <c:ser>
          <c:idx val="1"/>
          <c:order val="2"/>
          <c:tx>
            <c:v>2009 Loudoun County</c:v>
          </c:tx>
          <c:spPr>
            <a:ln w="28575">
              <a:noFill/>
            </a:ln>
          </c:spPr>
          <c:xVal>
            <c:numRef>
              <c:f>LC_2009!$D$9</c:f>
              <c:numCache>
                <c:formatCode>m/d/yyyy</c:formatCode>
                <c:ptCount val="1"/>
                <c:pt idx="0">
                  <c:v>39902</c:v>
                </c:pt>
              </c:numCache>
            </c:numRef>
          </c:xVal>
          <c:yVal>
            <c:numRef>
              <c:f>LC_2009!$E$9</c:f>
              <c:numCache>
                <c:formatCode>General</c:formatCode>
                <c:ptCount val="1"/>
                <c:pt idx="0">
                  <c:v>103</c:v>
                </c:pt>
              </c:numCache>
            </c:numRef>
          </c:yVal>
        </c:ser>
        <c:ser>
          <c:idx val="2"/>
          <c:order val="3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4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5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2643456"/>
        <c:axId val="132522368"/>
      </c:scatterChart>
      <c:valAx>
        <c:axId val="132643456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2522368"/>
        <c:crosses val="autoZero"/>
        <c:crossBetween val="midCat"/>
      </c:valAx>
      <c:valAx>
        <c:axId val="132522368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2643456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346149640164283"/>
          <c:y val="0.69979236491405572"/>
          <c:w val="0.18858256980425323"/>
          <c:h val="0.21893489619993478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Cross3!$R$225</c:f>
          <c:strCache>
            <c:ptCount val="1"/>
            <c:pt idx="0">
              <c:v>X-Trib to Beaverdam Creek -  1AXGU000.18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471E-2"/>
          <c:y val="8.7047439249887254E-2"/>
          <c:w val="0.85687925816508093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Cross3!$B$225:$B$226</c:f>
              <c:numCache>
                <c:formatCode>mm/dd/yy;@</c:formatCode>
                <c:ptCount val="2"/>
                <c:pt idx="0">
                  <c:v>38853</c:v>
                </c:pt>
                <c:pt idx="1">
                  <c:v>39002</c:v>
                </c:pt>
              </c:numCache>
            </c:numRef>
          </c:xVal>
          <c:yVal>
            <c:numRef>
              <c:f>Cross3!$P$225:$P$226</c:f>
              <c:numCache>
                <c:formatCode>General</c:formatCode>
                <c:ptCount val="2"/>
                <c:pt idx="0">
                  <c:v>133</c:v>
                </c:pt>
                <c:pt idx="1">
                  <c:v>132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LC_2009!$D$23</c:f>
              <c:numCache>
                <c:formatCode>m/d/yyyy</c:formatCode>
                <c:ptCount val="1"/>
                <c:pt idx="0">
                  <c:v>39903</c:v>
                </c:pt>
              </c:numCache>
            </c:numRef>
          </c:xVal>
          <c:yVal>
            <c:numRef>
              <c:f>LC_2009!$E$23</c:f>
              <c:numCache>
                <c:formatCode>General</c:formatCode>
                <c:ptCount val="1"/>
                <c:pt idx="0">
                  <c:v>151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0244992"/>
        <c:axId val="130246528"/>
      </c:scatterChart>
      <c:valAx>
        <c:axId val="130244992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246528"/>
        <c:crosses val="autoZero"/>
        <c:crossBetween val="midCat"/>
      </c:valAx>
      <c:valAx>
        <c:axId val="130246528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0244992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Cross3!$R$82</c:f>
          <c:strCache>
            <c:ptCount val="1"/>
            <c:pt idx="0">
              <c:v>Goose Creek -  1AGOO003.18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235E-2"/>
          <c:y val="8.7047439249887254E-2"/>
          <c:w val="0.85687925816507804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Cross3!$B$82</c:f>
              <c:numCache>
                <c:formatCode>mm/dd/yy;@</c:formatCode>
                <c:ptCount val="1"/>
                <c:pt idx="0">
                  <c:v>37518</c:v>
                </c:pt>
              </c:numCache>
            </c:numRef>
          </c:xVal>
          <c:yVal>
            <c:numRef>
              <c:f>Cross3!$P$82</c:f>
              <c:numCache>
                <c:formatCode>General</c:formatCode>
                <c:ptCount val="1"/>
                <c:pt idx="0">
                  <c:v>144</c:v>
                </c:pt>
              </c:numCache>
            </c:numRef>
          </c:yVal>
        </c:ser>
        <c:ser>
          <c:idx val="5"/>
          <c:order val="1"/>
          <c:tx>
            <c:strRef>
              <c:f>Cross3!$A$67</c:f>
              <c:strCache>
                <c:ptCount val="1"/>
                <c:pt idx="0">
                  <c:v>1AGOO002.38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2.3286153655814292E-2"/>
                  <c:y val="8.3043812339509845E-2"/>
                </c:manualLayout>
              </c:layout>
              <c:numFmt formatCode="General" sourceLinked="0"/>
            </c:trendlineLbl>
          </c:trendline>
          <c:xVal>
            <c:numRef>
              <c:f>Cross3!$B$67:$B$81</c:f>
              <c:numCache>
                <c:formatCode>mm/dd/yy;@</c:formatCode>
                <c:ptCount val="15"/>
                <c:pt idx="0">
                  <c:v>34597</c:v>
                </c:pt>
                <c:pt idx="1">
                  <c:v>34814</c:v>
                </c:pt>
                <c:pt idx="2">
                  <c:v>34998</c:v>
                </c:pt>
                <c:pt idx="3">
                  <c:v>35206</c:v>
                </c:pt>
                <c:pt idx="4">
                  <c:v>35362</c:v>
                </c:pt>
                <c:pt idx="5">
                  <c:v>35542</c:v>
                </c:pt>
                <c:pt idx="6">
                  <c:v>35669</c:v>
                </c:pt>
                <c:pt idx="7">
                  <c:v>35991</c:v>
                </c:pt>
                <c:pt idx="8">
                  <c:v>36066</c:v>
                </c:pt>
                <c:pt idx="9">
                  <c:v>36318</c:v>
                </c:pt>
                <c:pt idx="10">
                  <c:v>36780</c:v>
                </c:pt>
                <c:pt idx="11">
                  <c:v>39554</c:v>
                </c:pt>
                <c:pt idx="12">
                  <c:v>39777</c:v>
                </c:pt>
                <c:pt idx="13">
                  <c:v>39955</c:v>
                </c:pt>
                <c:pt idx="14">
                  <c:v>40081</c:v>
                </c:pt>
              </c:numCache>
            </c:numRef>
          </c:xVal>
          <c:yVal>
            <c:numRef>
              <c:f>Cross3!$P$67:$P$81</c:f>
              <c:numCache>
                <c:formatCode>General</c:formatCode>
                <c:ptCount val="15"/>
                <c:pt idx="0">
                  <c:v>158</c:v>
                </c:pt>
                <c:pt idx="1">
                  <c:v>173</c:v>
                </c:pt>
                <c:pt idx="2">
                  <c:v>173</c:v>
                </c:pt>
                <c:pt idx="3">
                  <c:v>177</c:v>
                </c:pt>
                <c:pt idx="4">
                  <c:v>165</c:v>
                </c:pt>
                <c:pt idx="5">
                  <c:v>168</c:v>
                </c:pt>
                <c:pt idx="6">
                  <c:v>170</c:v>
                </c:pt>
                <c:pt idx="7">
                  <c:v>172</c:v>
                </c:pt>
                <c:pt idx="8">
                  <c:v>174</c:v>
                </c:pt>
                <c:pt idx="9">
                  <c:v>169</c:v>
                </c:pt>
                <c:pt idx="10">
                  <c:v>177</c:v>
                </c:pt>
                <c:pt idx="11">
                  <c:v>133</c:v>
                </c:pt>
                <c:pt idx="12">
                  <c:v>139</c:v>
                </c:pt>
                <c:pt idx="13">
                  <c:v>152</c:v>
                </c:pt>
                <c:pt idx="14">
                  <c:v>128</c:v>
                </c:pt>
              </c:numCache>
            </c:numRef>
          </c:yVal>
        </c:ser>
        <c:ser>
          <c:idx val="1"/>
          <c:order val="2"/>
          <c:tx>
            <c:v>2009 Loudoun County</c:v>
          </c:tx>
          <c:spPr>
            <a:ln w="28575">
              <a:noFill/>
            </a:ln>
          </c:spPr>
          <c:xVal>
            <c:numRef>
              <c:f>LC_2009!$D$8</c:f>
              <c:numCache>
                <c:formatCode>m/d/yyyy</c:formatCode>
                <c:ptCount val="1"/>
                <c:pt idx="0">
                  <c:v>39946</c:v>
                </c:pt>
              </c:numCache>
            </c:numRef>
          </c:xVal>
          <c:yVal>
            <c:numRef>
              <c:f>LC_2009!$E$8</c:f>
              <c:numCache>
                <c:formatCode>General</c:formatCode>
                <c:ptCount val="1"/>
                <c:pt idx="0">
                  <c:v>150</c:v>
                </c:pt>
              </c:numCache>
            </c:numRef>
          </c:yVal>
        </c:ser>
        <c:ser>
          <c:idx val="2"/>
          <c:order val="3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4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5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2726784"/>
        <c:axId val="132728320"/>
      </c:scatterChart>
      <c:valAx>
        <c:axId val="132726784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2728320"/>
        <c:crosses val="autoZero"/>
        <c:crossBetween val="midCat"/>
      </c:valAx>
      <c:valAx>
        <c:axId val="132728320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2726784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1390422717613045"/>
          <c:w val="0.18867500773542972"/>
          <c:h val="0.20901772555445233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Cross3!$R$40</c:f>
          <c:strCache>
            <c:ptCount val="1"/>
            <c:pt idx="0">
              <c:v>Catoctin Creek -  1ACAX004.57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221E-2"/>
          <c:y val="8.7047439249887254E-2"/>
          <c:w val="0.85687925816507782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1.2620089589029115E-2"/>
                  <c:y val="6.9742172596917451E-2"/>
                </c:manualLayout>
              </c:layout>
              <c:numFmt formatCode="General" sourceLinked="0"/>
            </c:trendlineLbl>
          </c:trendline>
          <c:xVal>
            <c:numRef>
              <c:f>Cross3!$B$40:$B$60</c:f>
              <c:numCache>
                <c:formatCode>mm/dd/yy;@</c:formatCode>
                <c:ptCount val="21"/>
                <c:pt idx="0">
                  <c:v>34597</c:v>
                </c:pt>
                <c:pt idx="1">
                  <c:v>34814</c:v>
                </c:pt>
                <c:pt idx="2">
                  <c:v>34983</c:v>
                </c:pt>
                <c:pt idx="3">
                  <c:v>35206</c:v>
                </c:pt>
                <c:pt idx="4">
                  <c:v>35362</c:v>
                </c:pt>
                <c:pt idx="5">
                  <c:v>35524</c:v>
                </c:pt>
                <c:pt idx="6">
                  <c:v>35704</c:v>
                </c:pt>
                <c:pt idx="7">
                  <c:v>35941</c:v>
                </c:pt>
                <c:pt idx="8">
                  <c:v>36101</c:v>
                </c:pt>
                <c:pt idx="9">
                  <c:v>36264</c:v>
                </c:pt>
                <c:pt idx="10">
                  <c:v>36503</c:v>
                </c:pt>
                <c:pt idx="11">
                  <c:v>36627</c:v>
                </c:pt>
                <c:pt idx="12">
                  <c:v>36857</c:v>
                </c:pt>
                <c:pt idx="13">
                  <c:v>36990</c:v>
                </c:pt>
                <c:pt idx="14">
                  <c:v>37391</c:v>
                </c:pt>
                <c:pt idx="15">
                  <c:v>37530</c:v>
                </c:pt>
                <c:pt idx="16">
                  <c:v>37810</c:v>
                </c:pt>
                <c:pt idx="17">
                  <c:v>37918</c:v>
                </c:pt>
                <c:pt idx="18">
                  <c:v>39601</c:v>
                </c:pt>
                <c:pt idx="19">
                  <c:v>40305</c:v>
                </c:pt>
                <c:pt idx="20">
                  <c:v>40480</c:v>
                </c:pt>
              </c:numCache>
            </c:numRef>
          </c:xVal>
          <c:yVal>
            <c:numRef>
              <c:f>Cross3!$P$40:$P$60</c:f>
              <c:numCache>
                <c:formatCode>General</c:formatCode>
                <c:ptCount val="21"/>
                <c:pt idx="0">
                  <c:v>168</c:v>
                </c:pt>
                <c:pt idx="1">
                  <c:v>179</c:v>
                </c:pt>
                <c:pt idx="2">
                  <c:v>180</c:v>
                </c:pt>
                <c:pt idx="3">
                  <c:v>184</c:v>
                </c:pt>
                <c:pt idx="4">
                  <c:v>178</c:v>
                </c:pt>
                <c:pt idx="5">
                  <c:v>180</c:v>
                </c:pt>
                <c:pt idx="6">
                  <c:v>177</c:v>
                </c:pt>
                <c:pt idx="7">
                  <c:v>170</c:v>
                </c:pt>
                <c:pt idx="8">
                  <c:v>176</c:v>
                </c:pt>
                <c:pt idx="9">
                  <c:v>179</c:v>
                </c:pt>
                <c:pt idx="10">
                  <c:v>163</c:v>
                </c:pt>
                <c:pt idx="11">
                  <c:v>164</c:v>
                </c:pt>
                <c:pt idx="12">
                  <c:v>165</c:v>
                </c:pt>
                <c:pt idx="13">
                  <c:v>164</c:v>
                </c:pt>
                <c:pt idx="14">
                  <c:v>171</c:v>
                </c:pt>
                <c:pt idx="15">
                  <c:v>154</c:v>
                </c:pt>
                <c:pt idx="16">
                  <c:v>167</c:v>
                </c:pt>
                <c:pt idx="17">
                  <c:v>159</c:v>
                </c:pt>
                <c:pt idx="18">
                  <c:v>139</c:v>
                </c:pt>
                <c:pt idx="19">
                  <c:v>157</c:v>
                </c:pt>
                <c:pt idx="20">
                  <c:v>145</c:v>
                </c:pt>
              </c:numCache>
            </c:numRef>
          </c:yVal>
        </c:ser>
        <c:ser>
          <c:idx val="5"/>
          <c:order val="1"/>
          <c:tx>
            <c:strRef>
              <c:f>Cross3!$A$36</c:f>
              <c:strCache>
                <c:ptCount val="1"/>
                <c:pt idx="0">
                  <c:v>1ACAX003.69</c:v>
                </c:pt>
              </c:strCache>
            </c:strRef>
          </c:tx>
          <c:spPr>
            <a:ln w="28575">
              <a:noFill/>
            </a:ln>
          </c:spPr>
          <c:xVal>
            <c:numRef>
              <c:f>Cross3!$B$36:$B$37</c:f>
              <c:numCache>
                <c:formatCode>mm/dd/yy;@</c:formatCode>
                <c:ptCount val="2"/>
                <c:pt idx="0">
                  <c:v>39527</c:v>
                </c:pt>
                <c:pt idx="1">
                  <c:v>39750</c:v>
                </c:pt>
              </c:numCache>
            </c:numRef>
          </c:xVal>
          <c:yVal>
            <c:numRef>
              <c:f>Cross3!$P$36:$P$37</c:f>
              <c:numCache>
                <c:formatCode>General</c:formatCode>
                <c:ptCount val="2"/>
                <c:pt idx="0">
                  <c:v>145</c:v>
                </c:pt>
                <c:pt idx="1">
                  <c:v>142</c:v>
                </c:pt>
              </c:numCache>
            </c:numRef>
          </c:yVal>
        </c:ser>
        <c:ser>
          <c:idx val="6"/>
          <c:order val="2"/>
          <c:tx>
            <c:strRef>
              <c:f>Cross3!$A$38</c:f>
              <c:strCache>
                <c:ptCount val="1"/>
                <c:pt idx="0">
                  <c:v>1ACAX003.81</c:v>
                </c:pt>
              </c:strCache>
            </c:strRef>
          </c:tx>
          <c:spPr>
            <a:ln w="28575">
              <a:noFill/>
            </a:ln>
          </c:spPr>
          <c:xVal>
            <c:numRef>
              <c:f>Cross3!$B$38:$B$39</c:f>
              <c:numCache>
                <c:formatCode>mm/dd/yy;@</c:formatCode>
                <c:ptCount val="2"/>
                <c:pt idx="0">
                  <c:v>41058</c:v>
                </c:pt>
                <c:pt idx="1">
                  <c:v>41144</c:v>
                </c:pt>
              </c:numCache>
            </c:numRef>
          </c:xVal>
          <c:yVal>
            <c:numRef>
              <c:f>Cross3!$P$38:$P$39</c:f>
              <c:numCache>
                <c:formatCode>General</c:formatCode>
                <c:ptCount val="2"/>
                <c:pt idx="0">
                  <c:v>158</c:v>
                </c:pt>
                <c:pt idx="1">
                  <c:v>142</c:v>
                </c:pt>
              </c:numCache>
            </c:numRef>
          </c:yVal>
        </c:ser>
        <c:ser>
          <c:idx val="1"/>
          <c:order val="3"/>
          <c:tx>
            <c:v>2009 Loudoun County</c:v>
          </c:tx>
          <c:spPr>
            <a:ln w="28575">
              <a:noFill/>
            </a:ln>
          </c:spPr>
          <c:xVal>
            <c:numRef>
              <c:f>LC_2009!$D$7</c:f>
              <c:numCache>
                <c:formatCode>m/d/yyyy</c:formatCode>
                <c:ptCount val="1"/>
                <c:pt idx="0">
                  <c:v>39899</c:v>
                </c:pt>
              </c:numCache>
            </c:numRef>
          </c:xVal>
          <c:yVal>
            <c:numRef>
              <c:f>LC_2009!$E$7</c:f>
              <c:numCache>
                <c:formatCode>General</c:formatCode>
                <c:ptCount val="1"/>
                <c:pt idx="0">
                  <c:v>106</c:v>
                </c:pt>
              </c:numCache>
            </c:numRef>
          </c:yVal>
        </c:ser>
        <c:ser>
          <c:idx val="2"/>
          <c:order val="4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5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6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2969216"/>
        <c:axId val="132970752"/>
      </c:scatterChart>
      <c:valAx>
        <c:axId val="132969216"/>
        <c:scaling>
          <c:orientation val="minMax"/>
          <c:max val="40543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2970752"/>
        <c:crosses val="autoZero"/>
        <c:crossBetween val="midCat"/>
      </c:valAx>
      <c:valAx>
        <c:axId val="132970752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2969216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50114039112"/>
          <c:y val="0.62511745809403463"/>
          <c:w val="0.18858256980425323"/>
          <c:h val="0.29191319493324636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Cross3!$R$28</c:f>
          <c:strCache>
            <c:ptCount val="1"/>
            <c:pt idx="0">
              <c:v>Broad Run -  1ABRB015.43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152E-2"/>
          <c:y val="8.7047439249887254E-2"/>
          <c:w val="0.85687925816507726"/>
          <c:h val="0.84735601922733161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5.3609730633928994E-2"/>
                  <c:y val="7.8387729568097433E-2"/>
                </c:manualLayout>
              </c:layout>
              <c:numFmt formatCode="General" sourceLinked="0"/>
            </c:trendlineLbl>
          </c:trendline>
          <c:xVal>
            <c:numRef>
              <c:f>Cross3!$B$28:$B$34</c:f>
              <c:numCache>
                <c:formatCode>mm/dd/yy;@</c:formatCode>
                <c:ptCount val="7"/>
                <c:pt idx="0">
                  <c:v>38512</c:v>
                </c:pt>
                <c:pt idx="1">
                  <c:v>38686</c:v>
                </c:pt>
                <c:pt idx="2">
                  <c:v>39223</c:v>
                </c:pt>
                <c:pt idx="3">
                  <c:v>39889</c:v>
                </c:pt>
                <c:pt idx="4">
                  <c:v>40147</c:v>
                </c:pt>
                <c:pt idx="5">
                  <c:v>41037</c:v>
                </c:pt>
                <c:pt idx="6">
                  <c:v>41233</c:v>
                </c:pt>
              </c:numCache>
            </c:numRef>
          </c:xVal>
          <c:yVal>
            <c:numRef>
              <c:f>Cross3!$P$28:$P$34</c:f>
              <c:numCache>
                <c:formatCode>General</c:formatCode>
                <c:ptCount val="7"/>
                <c:pt idx="0">
                  <c:v>141</c:v>
                </c:pt>
                <c:pt idx="1">
                  <c:v>124</c:v>
                </c:pt>
                <c:pt idx="2">
                  <c:v>115</c:v>
                </c:pt>
                <c:pt idx="3">
                  <c:v>143</c:v>
                </c:pt>
                <c:pt idx="4">
                  <c:v>139</c:v>
                </c:pt>
                <c:pt idx="5">
                  <c:v>137</c:v>
                </c:pt>
                <c:pt idx="6">
                  <c:v>116</c:v>
                </c:pt>
              </c:numCache>
            </c:numRef>
          </c:yVal>
        </c:ser>
        <c:ser>
          <c:idx val="5"/>
          <c:order val="1"/>
          <c:tx>
            <c:strRef>
              <c:f>Cross3!$R$145</c:f>
              <c:strCache>
                <c:ptCount val="1"/>
                <c:pt idx="0">
                  <c:v>N. Fk. Broad Run -  1ANOF004.80</c:v>
                </c:pt>
              </c:strCache>
            </c:strRef>
          </c:tx>
          <c:spPr>
            <a:ln w="28575">
              <a:noFill/>
            </a:ln>
          </c:spPr>
          <c:xVal>
            <c:numRef>
              <c:f>Cross3!$B$145:$B$146</c:f>
              <c:numCache>
                <c:formatCode>mm/dd/yy;@</c:formatCode>
                <c:ptCount val="2"/>
                <c:pt idx="0">
                  <c:v>39197</c:v>
                </c:pt>
                <c:pt idx="1">
                  <c:v>39413</c:v>
                </c:pt>
              </c:numCache>
            </c:numRef>
          </c:xVal>
          <c:yVal>
            <c:numRef>
              <c:f>Cross3!$P$145:$P$146</c:f>
              <c:numCache>
                <c:formatCode>General</c:formatCode>
                <c:ptCount val="2"/>
                <c:pt idx="0">
                  <c:v>165</c:v>
                </c:pt>
                <c:pt idx="1">
                  <c:v>150</c:v>
                </c:pt>
              </c:numCache>
            </c:numRef>
          </c:yVal>
        </c:ser>
        <c:ser>
          <c:idx val="1"/>
          <c:order val="2"/>
          <c:tx>
            <c:v>2009 Loudoun County</c:v>
          </c:tx>
          <c:spPr>
            <a:ln w="28575">
              <a:noFill/>
            </a:ln>
          </c:spPr>
          <c:xVal>
            <c:numRef>
              <c:f>LC_2009!$D$4</c:f>
              <c:numCache>
                <c:formatCode>m/d/yyyy</c:formatCode>
                <c:ptCount val="1"/>
                <c:pt idx="0">
                  <c:v>39961</c:v>
                </c:pt>
              </c:numCache>
            </c:numRef>
          </c:xVal>
          <c:yVal>
            <c:numRef>
              <c:f>LC_2009!$E$5</c:f>
              <c:numCache>
                <c:formatCode>General</c:formatCode>
                <c:ptCount val="1"/>
                <c:pt idx="0">
                  <c:v>169</c:v>
                </c:pt>
              </c:numCache>
            </c:numRef>
          </c:yVal>
        </c:ser>
        <c:ser>
          <c:idx val="2"/>
          <c:order val="3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4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5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3039232"/>
        <c:axId val="133040768"/>
      </c:scatterChart>
      <c:valAx>
        <c:axId val="133039232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3040768"/>
        <c:crosses val="autoZero"/>
        <c:crossBetween val="midCat"/>
      </c:valAx>
      <c:valAx>
        <c:axId val="133040768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3039232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6848615911766075"/>
          <c:y val="0.65338112478220389"/>
          <c:w val="0.24004066925705933"/>
          <c:h val="0.25542404556659054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Cross3!$R$18</c:f>
          <c:strCache>
            <c:ptCount val="1"/>
            <c:pt idx="0">
              <c:v>Broad Run -  1ABRB006.97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11E-2"/>
          <c:y val="8.7047439249887254E-2"/>
          <c:w val="0.85687925816507704"/>
          <c:h val="0.84735601922733172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5.7393599322859937E-2"/>
                  <c:y val="4.6675321552765429E-2"/>
                </c:manualLayout>
              </c:layout>
              <c:numFmt formatCode="General" sourceLinked="0"/>
            </c:trendlineLbl>
          </c:trendline>
          <c:xVal>
            <c:numRef>
              <c:f>Cross3!$B$18:$B$27</c:f>
              <c:numCache>
                <c:formatCode>mm/dd/yy;@</c:formatCode>
                <c:ptCount val="10"/>
                <c:pt idx="0">
                  <c:v>38512</c:v>
                </c:pt>
                <c:pt idx="1">
                  <c:v>38603</c:v>
                </c:pt>
                <c:pt idx="2">
                  <c:v>39223</c:v>
                </c:pt>
                <c:pt idx="3">
                  <c:v>39337</c:v>
                </c:pt>
                <c:pt idx="4">
                  <c:v>39549</c:v>
                </c:pt>
                <c:pt idx="5">
                  <c:v>39745</c:v>
                </c:pt>
                <c:pt idx="6">
                  <c:v>39889</c:v>
                </c:pt>
                <c:pt idx="7">
                  <c:v>40140</c:v>
                </c:pt>
                <c:pt idx="8">
                  <c:v>41037</c:v>
                </c:pt>
                <c:pt idx="9">
                  <c:v>41233</c:v>
                </c:pt>
              </c:numCache>
            </c:numRef>
          </c:xVal>
          <c:yVal>
            <c:numRef>
              <c:f>Cross3!$P$18:$P$27</c:f>
              <c:numCache>
                <c:formatCode>General</c:formatCode>
                <c:ptCount val="10"/>
                <c:pt idx="0">
                  <c:v>158</c:v>
                </c:pt>
                <c:pt idx="1">
                  <c:v>98</c:v>
                </c:pt>
                <c:pt idx="2">
                  <c:v>130</c:v>
                </c:pt>
                <c:pt idx="3">
                  <c:v>128</c:v>
                </c:pt>
                <c:pt idx="4">
                  <c:v>133</c:v>
                </c:pt>
                <c:pt idx="5">
                  <c:v>125</c:v>
                </c:pt>
                <c:pt idx="6">
                  <c:v>131</c:v>
                </c:pt>
                <c:pt idx="7">
                  <c:v>124</c:v>
                </c:pt>
                <c:pt idx="8">
                  <c:v>125</c:v>
                </c:pt>
                <c:pt idx="9">
                  <c:v>114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LC_2009!$D$3</c:f>
              <c:numCache>
                <c:formatCode>m/d/yyyy</c:formatCode>
                <c:ptCount val="1"/>
                <c:pt idx="0">
                  <c:v>39903</c:v>
                </c:pt>
              </c:numCache>
            </c:numRef>
          </c:xVal>
          <c:yVal>
            <c:numRef>
              <c:f>LC_2009!$E$3</c:f>
              <c:numCache>
                <c:formatCode>General</c:formatCode>
                <c:ptCount val="1"/>
                <c:pt idx="0">
                  <c:v>141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0847872"/>
        <c:axId val="130849408"/>
      </c:scatterChart>
      <c:valAx>
        <c:axId val="130847872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849408"/>
        <c:crosses val="autoZero"/>
        <c:crossBetween val="midCat"/>
      </c:valAx>
      <c:valAx>
        <c:axId val="130849408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0847872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Cross3!$R$6</c:f>
          <c:strCache>
            <c:ptCount val="1"/>
            <c:pt idx="0">
              <c:v>Broad Run -  1ABRB002.15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096E-2"/>
          <c:y val="8.7047439249887254E-2"/>
          <c:w val="0.85687925816507682"/>
          <c:h val="0.84735601922733184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5.8961805500655114E-2"/>
                  <c:y val="7.5467500605863241E-2"/>
                </c:manualLayout>
              </c:layout>
              <c:numFmt formatCode="General" sourceLinked="0"/>
            </c:trendlineLbl>
          </c:trendline>
          <c:xVal>
            <c:numRef>
              <c:f>Cross3!$B$6:$B$17</c:f>
              <c:numCache>
                <c:formatCode>mm/dd/yy;@</c:formatCode>
                <c:ptCount val="12"/>
                <c:pt idx="0">
                  <c:v>38146</c:v>
                </c:pt>
                <c:pt idx="1">
                  <c:v>38321</c:v>
                </c:pt>
                <c:pt idx="2">
                  <c:v>38509</c:v>
                </c:pt>
                <c:pt idx="3">
                  <c:v>38603</c:v>
                </c:pt>
                <c:pt idx="4">
                  <c:v>39226</c:v>
                </c:pt>
                <c:pt idx="5">
                  <c:v>39337</c:v>
                </c:pt>
                <c:pt idx="6">
                  <c:v>39549</c:v>
                </c:pt>
                <c:pt idx="7">
                  <c:v>39745</c:v>
                </c:pt>
                <c:pt idx="8">
                  <c:v>39889</c:v>
                </c:pt>
                <c:pt idx="9">
                  <c:v>40140</c:v>
                </c:pt>
                <c:pt idx="10">
                  <c:v>40989</c:v>
                </c:pt>
                <c:pt idx="11">
                  <c:v>41163</c:v>
                </c:pt>
              </c:numCache>
            </c:numRef>
          </c:xVal>
          <c:yVal>
            <c:numRef>
              <c:f>Cross3!$P$6:$P$17</c:f>
              <c:numCache>
                <c:formatCode>General</c:formatCode>
                <c:ptCount val="12"/>
                <c:pt idx="0">
                  <c:v>179</c:v>
                </c:pt>
                <c:pt idx="1">
                  <c:v>169</c:v>
                </c:pt>
                <c:pt idx="2">
                  <c:v>165</c:v>
                </c:pt>
                <c:pt idx="3">
                  <c:v>136</c:v>
                </c:pt>
                <c:pt idx="4">
                  <c:v>124</c:v>
                </c:pt>
                <c:pt idx="5">
                  <c:v>153</c:v>
                </c:pt>
                <c:pt idx="6">
                  <c:v>139</c:v>
                </c:pt>
                <c:pt idx="7">
                  <c:v>141</c:v>
                </c:pt>
                <c:pt idx="8">
                  <c:v>141</c:v>
                </c:pt>
                <c:pt idx="9">
                  <c:v>149</c:v>
                </c:pt>
                <c:pt idx="10">
                  <c:v>135</c:v>
                </c:pt>
                <c:pt idx="11">
                  <c:v>140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LC_2009!$D$2</c:f>
              <c:numCache>
                <c:formatCode>m/d/yyyy</c:formatCode>
                <c:ptCount val="1"/>
                <c:pt idx="0">
                  <c:v>39903</c:v>
                </c:pt>
              </c:numCache>
            </c:numRef>
          </c:xVal>
          <c:yVal>
            <c:numRef>
              <c:f>LC_2009!$E$2</c:f>
              <c:numCache>
                <c:formatCode>General</c:formatCode>
                <c:ptCount val="1"/>
                <c:pt idx="0">
                  <c:v>160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3256704"/>
        <c:axId val="133258240"/>
      </c:scatterChart>
      <c:valAx>
        <c:axId val="133256704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3258240"/>
        <c:crosses val="autoZero"/>
        <c:crossBetween val="midCat"/>
      </c:valAx>
      <c:valAx>
        <c:axId val="133258240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3256704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Cross3!$R$216</c:f>
          <c:strCache>
            <c:ptCount val="1"/>
            <c:pt idx="0">
              <c:v>Sugarland Run -  1ASUG003.52</c:v>
            </c:pt>
          </c:strCache>
        </c:strRef>
      </c:tx>
      <c:layout/>
      <c:overlay val="1"/>
    </c:title>
    <c:plotArea>
      <c:layout>
        <c:manualLayout>
          <c:layoutTarget val="inner"/>
          <c:xMode val="edge"/>
          <c:yMode val="edge"/>
          <c:x val="9.1586795445462096E-2"/>
          <c:y val="8.7047439249887254E-2"/>
          <c:w val="0.85687925816507682"/>
          <c:h val="0.84735601922733184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5.8961805500655114E-2"/>
                  <c:y val="7.5467500605863241E-2"/>
                </c:manualLayout>
              </c:layout>
              <c:numFmt formatCode="General" sourceLinked="0"/>
            </c:trendlineLbl>
          </c:trendline>
          <c:xVal>
            <c:numRef>
              <c:f>Cross3!$B$216:$B$217</c:f>
              <c:numCache>
                <c:formatCode>mm/dd/yy;@</c:formatCode>
                <c:ptCount val="2"/>
                <c:pt idx="0">
                  <c:v>40319</c:v>
                </c:pt>
                <c:pt idx="1">
                  <c:v>40438</c:v>
                </c:pt>
              </c:numCache>
            </c:numRef>
          </c:xVal>
          <c:yVal>
            <c:numRef>
              <c:f>Cross3!$P$216:$P$217</c:f>
              <c:numCache>
                <c:formatCode>General</c:formatCode>
                <c:ptCount val="2"/>
                <c:pt idx="0">
                  <c:v>138</c:v>
                </c:pt>
                <c:pt idx="1">
                  <c:v>114</c:v>
                </c:pt>
              </c:numCache>
            </c:numRef>
          </c:yVal>
        </c:ser>
        <c:ser>
          <c:idx val="5"/>
          <c:order val="1"/>
          <c:tx>
            <c:strRef>
              <c:f>Cross3!$A$218</c:f>
              <c:strCache>
                <c:ptCount val="1"/>
                <c:pt idx="0">
                  <c:v>1ASUG006.28</c:v>
                </c:pt>
              </c:strCache>
            </c:strRef>
          </c:tx>
          <c:spPr>
            <a:ln w="28575">
              <a:noFill/>
            </a:ln>
          </c:spPr>
          <c:xVal>
            <c:numRef>
              <c:f>Cross3!$B$218:$B$221</c:f>
              <c:numCache>
                <c:formatCode>mm/dd/yy;@</c:formatCode>
                <c:ptCount val="4"/>
                <c:pt idx="0">
                  <c:v>39934</c:v>
                </c:pt>
                <c:pt idx="1">
                  <c:v>40088</c:v>
                </c:pt>
                <c:pt idx="2">
                  <c:v>40319</c:v>
                </c:pt>
                <c:pt idx="3">
                  <c:v>40438</c:v>
                </c:pt>
              </c:numCache>
            </c:numRef>
          </c:xVal>
          <c:yVal>
            <c:numRef>
              <c:f>Cross3!$P$218:$P$221</c:f>
              <c:numCache>
                <c:formatCode>General</c:formatCode>
                <c:ptCount val="4"/>
                <c:pt idx="0">
                  <c:v>123</c:v>
                </c:pt>
                <c:pt idx="1">
                  <c:v>107</c:v>
                </c:pt>
                <c:pt idx="2">
                  <c:v>125</c:v>
                </c:pt>
                <c:pt idx="3">
                  <c:v>116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3448448"/>
        <c:axId val="133449984"/>
      </c:scatterChart>
      <c:valAx>
        <c:axId val="133448448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3449984"/>
        <c:crosses val="autoZero"/>
        <c:crossBetween val="midCat"/>
      </c:valAx>
      <c:valAx>
        <c:axId val="133449984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133448448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346149640164283"/>
          <c:y val="0.6957566049025905"/>
          <c:w val="0.18858256980425323"/>
          <c:h val="0.21893489619993478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Cross3!$R$35</c:f>
          <c:strCache>
            <c:ptCount val="1"/>
            <c:pt idx="0">
              <c:v>Bull Run -  1ABUL025.94</c:v>
            </c:pt>
          </c:strCache>
        </c:strRef>
      </c:tx>
      <c:layout/>
      <c:overlay val="1"/>
    </c:title>
    <c:plotArea>
      <c:layout>
        <c:manualLayout>
          <c:layoutTarget val="inner"/>
          <c:xMode val="edge"/>
          <c:yMode val="edge"/>
          <c:x val="9.158679544546218E-2"/>
          <c:y val="8.7047439249887254E-2"/>
          <c:w val="0.8568792581650776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Cross3!$B$35</c:f>
              <c:numCache>
                <c:formatCode>mm/dd/yy;@</c:formatCode>
                <c:ptCount val="1"/>
                <c:pt idx="0">
                  <c:v>38252</c:v>
                </c:pt>
              </c:numCache>
            </c:numRef>
          </c:xVal>
          <c:yVal>
            <c:numRef>
              <c:f>Cross3!$P$35</c:f>
              <c:numCache>
                <c:formatCode>General</c:formatCode>
                <c:ptCount val="1"/>
                <c:pt idx="0">
                  <c:v>173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LC_2009!$D$5</c:f>
              <c:numCache>
                <c:formatCode>m/d/yyyy</c:formatCode>
                <c:ptCount val="1"/>
                <c:pt idx="0">
                  <c:v>39903</c:v>
                </c:pt>
              </c:numCache>
            </c:numRef>
          </c:xVal>
          <c:yVal>
            <c:numRef>
              <c:f>LC_2009!$E$5</c:f>
              <c:numCache>
                <c:formatCode>General</c:formatCode>
                <c:ptCount val="1"/>
                <c:pt idx="0">
                  <c:v>169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3304320"/>
        <c:axId val="133305856"/>
      </c:scatterChart>
      <c:valAx>
        <c:axId val="133304320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3305856"/>
        <c:crosses val="autoZero"/>
        <c:crossBetween val="midCat"/>
      </c:valAx>
      <c:valAx>
        <c:axId val="133305856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133304320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9.158679544546218E-2"/>
          <c:y val="8.7047439249887254E-2"/>
          <c:w val="0.8568792581650776"/>
          <c:h val="0.8473560192273315"/>
        </c:manualLayout>
      </c:layout>
      <c:scatterChart>
        <c:scatterStyle val="lineMarker"/>
        <c:ser>
          <c:idx val="0"/>
          <c:order val="0"/>
          <c:tx>
            <c:v>Suburban</c:v>
          </c:tx>
          <c:spPr>
            <a:ln w="28575">
              <a:noFill/>
            </a:ln>
          </c:spPr>
          <c:marker>
            <c:symbol val="circle"/>
            <c:size val="4"/>
            <c:spPr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37978529363858815"/>
                  <c:y val="-7.7389034871826509E-2"/>
                </c:manualLayout>
              </c:layout>
              <c:numFmt formatCode="General" sourceLinked="0"/>
            </c:trendlineLbl>
          </c:trendline>
          <c:xVal>
            <c:numRef>
              <c:f>Cross4!$B$183:$B$234</c:f>
              <c:numCache>
                <c:formatCode>mm/dd/yy;@</c:formatCode>
                <c:ptCount val="52"/>
                <c:pt idx="0">
                  <c:v>34597</c:v>
                </c:pt>
                <c:pt idx="1">
                  <c:v>34814</c:v>
                </c:pt>
                <c:pt idx="2">
                  <c:v>34998</c:v>
                </c:pt>
                <c:pt idx="3">
                  <c:v>35206</c:v>
                </c:pt>
                <c:pt idx="4">
                  <c:v>35362</c:v>
                </c:pt>
                <c:pt idx="5">
                  <c:v>35542</c:v>
                </c:pt>
                <c:pt idx="6">
                  <c:v>35669</c:v>
                </c:pt>
                <c:pt idx="7">
                  <c:v>35991</c:v>
                </c:pt>
                <c:pt idx="8">
                  <c:v>36066</c:v>
                </c:pt>
                <c:pt idx="9">
                  <c:v>36318</c:v>
                </c:pt>
                <c:pt idx="10">
                  <c:v>36780</c:v>
                </c:pt>
                <c:pt idx="11">
                  <c:v>39554</c:v>
                </c:pt>
                <c:pt idx="12">
                  <c:v>39777</c:v>
                </c:pt>
                <c:pt idx="13">
                  <c:v>39955</c:v>
                </c:pt>
                <c:pt idx="14">
                  <c:v>40081</c:v>
                </c:pt>
                <c:pt idx="15">
                  <c:v>37518</c:v>
                </c:pt>
                <c:pt idx="16">
                  <c:v>40981</c:v>
                </c:pt>
                <c:pt idx="17">
                  <c:v>38146</c:v>
                </c:pt>
                <c:pt idx="18">
                  <c:v>38321</c:v>
                </c:pt>
                <c:pt idx="19">
                  <c:v>38509</c:v>
                </c:pt>
                <c:pt idx="20">
                  <c:v>38603</c:v>
                </c:pt>
                <c:pt idx="21">
                  <c:v>39226</c:v>
                </c:pt>
                <c:pt idx="22">
                  <c:v>39337</c:v>
                </c:pt>
                <c:pt idx="23">
                  <c:v>39549</c:v>
                </c:pt>
                <c:pt idx="24">
                  <c:v>39745</c:v>
                </c:pt>
                <c:pt idx="25">
                  <c:v>39889</c:v>
                </c:pt>
                <c:pt idx="26">
                  <c:v>40140</c:v>
                </c:pt>
                <c:pt idx="27">
                  <c:v>40989</c:v>
                </c:pt>
                <c:pt idx="28">
                  <c:v>41163</c:v>
                </c:pt>
                <c:pt idx="29">
                  <c:v>38512</c:v>
                </c:pt>
                <c:pt idx="30">
                  <c:v>38603</c:v>
                </c:pt>
                <c:pt idx="31">
                  <c:v>39223</c:v>
                </c:pt>
                <c:pt idx="32">
                  <c:v>39337</c:v>
                </c:pt>
                <c:pt idx="33">
                  <c:v>39549</c:v>
                </c:pt>
                <c:pt idx="34">
                  <c:v>39745</c:v>
                </c:pt>
                <c:pt idx="35">
                  <c:v>39889</c:v>
                </c:pt>
                <c:pt idx="36">
                  <c:v>40140</c:v>
                </c:pt>
                <c:pt idx="37">
                  <c:v>41037</c:v>
                </c:pt>
                <c:pt idx="38">
                  <c:v>41233</c:v>
                </c:pt>
                <c:pt idx="39">
                  <c:v>38512</c:v>
                </c:pt>
                <c:pt idx="40">
                  <c:v>38686</c:v>
                </c:pt>
                <c:pt idx="41">
                  <c:v>39223</c:v>
                </c:pt>
                <c:pt idx="42">
                  <c:v>39889</c:v>
                </c:pt>
                <c:pt idx="43">
                  <c:v>40147</c:v>
                </c:pt>
                <c:pt idx="44">
                  <c:v>41037</c:v>
                </c:pt>
                <c:pt idx="45">
                  <c:v>41233</c:v>
                </c:pt>
                <c:pt idx="46">
                  <c:v>40319</c:v>
                </c:pt>
                <c:pt idx="47">
                  <c:v>40438</c:v>
                </c:pt>
                <c:pt idx="48">
                  <c:v>39934</c:v>
                </c:pt>
                <c:pt idx="49">
                  <c:v>40088</c:v>
                </c:pt>
                <c:pt idx="50">
                  <c:v>40319</c:v>
                </c:pt>
                <c:pt idx="51">
                  <c:v>40438</c:v>
                </c:pt>
              </c:numCache>
            </c:numRef>
          </c:xVal>
          <c:yVal>
            <c:numRef>
              <c:f>Cross4!$P$183:$P$234</c:f>
              <c:numCache>
                <c:formatCode>General</c:formatCode>
                <c:ptCount val="52"/>
                <c:pt idx="0">
                  <c:v>158</c:v>
                </c:pt>
                <c:pt idx="1">
                  <c:v>173</c:v>
                </c:pt>
                <c:pt idx="2">
                  <c:v>173</c:v>
                </c:pt>
                <c:pt idx="3">
                  <c:v>177</c:v>
                </c:pt>
                <c:pt idx="4">
                  <c:v>165</c:v>
                </c:pt>
                <c:pt idx="5">
                  <c:v>168</c:v>
                </c:pt>
                <c:pt idx="6">
                  <c:v>170</c:v>
                </c:pt>
                <c:pt idx="7">
                  <c:v>172</c:v>
                </c:pt>
                <c:pt idx="8">
                  <c:v>174</c:v>
                </c:pt>
                <c:pt idx="9">
                  <c:v>169</c:v>
                </c:pt>
                <c:pt idx="10">
                  <c:v>177</c:v>
                </c:pt>
                <c:pt idx="11">
                  <c:v>133</c:v>
                </c:pt>
                <c:pt idx="12">
                  <c:v>139</c:v>
                </c:pt>
                <c:pt idx="13">
                  <c:v>152</c:v>
                </c:pt>
                <c:pt idx="14">
                  <c:v>128</c:v>
                </c:pt>
                <c:pt idx="15">
                  <c:v>144</c:v>
                </c:pt>
                <c:pt idx="16">
                  <c:v>69</c:v>
                </c:pt>
                <c:pt idx="17">
                  <c:v>179</c:v>
                </c:pt>
                <c:pt idx="18">
                  <c:v>169</c:v>
                </c:pt>
                <c:pt idx="19">
                  <c:v>165</c:v>
                </c:pt>
                <c:pt idx="20">
                  <c:v>136</c:v>
                </c:pt>
                <c:pt idx="21">
                  <c:v>124</c:v>
                </c:pt>
                <c:pt idx="22">
                  <c:v>153</c:v>
                </c:pt>
                <c:pt idx="23">
                  <c:v>139</c:v>
                </c:pt>
                <c:pt idx="24">
                  <c:v>141</c:v>
                </c:pt>
                <c:pt idx="25">
                  <c:v>141</c:v>
                </c:pt>
                <c:pt idx="26">
                  <c:v>149</c:v>
                </c:pt>
                <c:pt idx="27">
                  <c:v>135</c:v>
                </c:pt>
                <c:pt idx="28">
                  <c:v>140</c:v>
                </c:pt>
                <c:pt idx="29">
                  <c:v>158</c:v>
                </c:pt>
                <c:pt idx="30">
                  <c:v>98</c:v>
                </c:pt>
                <c:pt idx="31">
                  <c:v>130</c:v>
                </c:pt>
                <c:pt idx="32">
                  <c:v>128</c:v>
                </c:pt>
                <c:pt idx="33">
                  <c:v>133</c:v>
                </c:pt>
                <c:pt idx="34">
                  <c:v>125</c:v>
                </c:pt>
                <c:pt idx="35">
                  <c:v>131</c:v>
                </c:pt>
                <c:pt idx="36">
                  <c:v>124</c:v>
                </c:pt>
                <c:pt idx="37">
                  <c:v>125</c:v>
                </c:pt>
                <c:pt idx="38">
                  <c:v>114</c:v>
                </c:pt>
                <c:pt idx="39">
                  <c:v>141</c:v>
                </c:pt>
                <c:pt idx="40">
                  <c:v>124</c:v>
                </c:pt>
                <c:pt idx="41">
                  <c:v>115</c:v>
                </c:pt>
                <c:pt idx="42">
                  <c:v>143</c:v>
                </c:pt>
                <c:pt idx="43">
                  <c:v>139</c:v>
                </c:pt>
                <c:pt idx="44">
                  <c:v>137</c:v>
                </c:pt>
                <c:pt idx="45">
                  <c:v>116</c:v>
                </c:pt>
                <c:pt idx="46">
                  <c:v>138</c:v>
                </c:pt>
                <c:pt idx="47">
                  <c:v>114</c:v>
                </c:pt>
                <c:pt idx="48">
                  <c:v>123</c:v>
                </c:pt>
                <c:pt idx="49">
                  <c:v>107</c:v>
                </c:pt>
                <c:pt idx="50">
                  <c:v>125</c:v>
                </c:pt>
                <c:pt idx="51">
                  <c:v>116</c:v>
                </c:pt>
              </c:numCache>
            </c:numRef>
          </c:yVal>
        </c:ser>
        <c:ser>
          <c:idx val="5"/>
          <c:order val="1"/>
          <c:tx>
            <c:v>Rural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59677209112608254"/>
                  <c:y val="-0.2573581914964948"/>
                </c:manualLayout>
              </c:layout>
              <c:numFmt formatCode="General" sourceLinked="0"/>
            </c:trendlineLbl>
          </c:trendline>
          <c:xVal>
            <c:numRef>
              <c:f>Cross4!$B$2:$B$182</c:f>
              <c:numCache>
                <c:formatCode>mm/dd/yy;@</c:formatCode>
                <c:ptCount val="181"/>
                <c:pt idx="0">
                  <c:v>40248</c:v>
                </c:pt>
                <c:pt idx="1">
                  <c:v>40511</c:v>
                </c:pt>
                <c:pt idx="2">
                  <c:v>41016</c:v>
                </c:pt>
                <c:pt idx="3">
                  <c:v>41246</c:v>
                </c:pt>
                <c:pt idx="4">
                  <c:v>40679</c:v>
                </c:pt>
                <c:pt idx="5">
                  <c:v>40827</c:v>
                </c:pt>
                <c:pt idx="6">
                  <c:v>39938</c:v>
                </c:pt>
                <c:pt idx="7">
                  <c:v>40133</c:v>
                </c:pt>
                <c:pt idx="8">
                  <c:v>39938</c:v>
                </c:pt>
                <c:pt idx="9">
                  <c:v>40133</c:v>
                </c:pt>
                <c:pt idx="10">
                  <c:v>39527</c:v>
                </c:pt>
                <c:pt idx="11">
                  <c:v>39750</c:v>
                </c:pt>
                <c:pt idx="12">
                  <c:v>41058</c:v>
                </c:pt>
                <c:pt idx="13">
                  <c:v>41144</c:v>
                </c:pt>
                <c:pt idx="14">
                  <c:v>34597</c:v>
                </c:pt>
                <c:pt idx="15">
                  <c:v>34814</c:v>
                </c:pt>
                <c:pt idx="16">
                  <c:v>34983</c:v>
                </c:pt>
                <c:pt idx="17">
                  <c:v>35206</c:v>
                </c:pt>
                <c:pt idx="18">
                  <c:v>35362</c:v>
                </c:pt>
                <c:pt idx="19">
                  <c:v>35524</c:v>
                </c:pt>
                <c:pt idx="20">
                  <c:v>35704</c:v>
                </c:pt>
                <c:pt idx="21">
                  <c:v>35941</c:v>
                </c:pt>
                <c:pt idx="22">
                  <c:v>36101</c:v>
                </c:pt>
                <c:pt idx="23">
                  <c:v>36264</c:v>
                </c:pt>
                <c:pt idx="24">
                  <c:v>36503</c:v>
                </c:pt>
                <c:pt idx="25">
                  <c:v>36627</c:v>
                </c:pt>
                <c:pt idx="26">
                  <c:v>36857</c:v>
                </c:pt>
                <c:pt idx="27">
                  <c:v>36990</c:v>
                </c:pt>
                <c:pt idx="28">
                  <c:v>37391</c:v>
                </c:pt>
                <c:pt idx="29">
                  <c:v>37530</c:v>
                </c:pt>
                <c:pt idx="30">
                  <c:v>37810</c:v>
                </c:pt>
                <c:pt idx="31">
                  <c:v>37918</c:v>
                </c:pt>
                <c:pt idx="32">
                  <c:v>39601</c:v>
                </c:pt>
                <c:pt idx="33">
                  <c:v>40305</c:v>
                </c:pt>
                <c:pt idx="34">
                  <c:v>40480</c:v>
                </c:pt>
                <c:pt idx="35">
                  <c:v>40248</c:v>
                </c:pt>
                <c:pt idx="36">
                  <c:v>40480</c:v>
                </c:pt>
                <c:pt idx="37">
                  <c:v>40624</c:v>
                </c:pt>
                <c:pt idx="38">
                  <c:v>40815</c:v>
                </c:pt>
                <c:pt idx="39">
                  <c:v>38874</c:v>
                </c:pt>
                <c:pt idx="40">
                  <c:v>39065</c:v>
                </c:pt>
                <c:pt idx="41">
                  <c:v>39203</c:v>
                </c:pt>
                <c:pt idx="42">
                  <c:v>39547</c:v>
                </c:pt>
                <c:pt idx="43">
                  <c:v>39755</c:v>
                </c:pt>
                <c:pt idx="44">
                  <c:v>39896</c:v>
                </c:pt>
                <c:pt idx="45">
                  <c:v>40106</c:v>
                </c:pt>
                <c:pt idx="46">
                  <c:v>40304</c:v>
                </c:pt>
                <c:pt idx="47">
                  <c:v>40484</c:v>
                </c:pt>
                <c:pt idx="48">
                  <c:v>40821</c:v>
                </c:pt>
                <c:pt idx="49">
                  <c:v>40821</c:v>
                </c:pt>
                <c:pt idx="50">
                  <c:v>41016</c:v>
                </c:pt>
                <c:pt idx="51">
                  <c:v>41246</c:v>
                </c:pt>
                <c:pt idx="52">
                  <c:v>40304</c:v>
                </c:pt>
                <c:pt idx="53">
                  <c:v>40484</c:v>
                </c:pt>
                <c:pt idx="54">
                  <c:v>40821</c:v>
                </c:pt>
                <c:pt idx="55">
                  <c:v>38874</c:v>
                </c:pt>
                <c:pt idx="56">
                  <c:v>39065</c:v>
                </c:pt>
                <c:pt idx="57">
                  <c:v>39203</c:v>
                </c:pt>
                <c:pt idx="58">
                  <c:v>39357</c:v>
                </c:pt>
                <c:pt idx="59">
                  <c:v>39547</c:v>
                </c:pt>
                <c:pt idx="60">
                  <c:v>39755</c:v>
                </c:pt>
                <c:pt idx="61">
                  <c:v>39896</c:v>
                </c:pt>
                <c:pt idx="62">
                  <c:v>40106</c:v>
                </c:pt>
                <c:pt idx="63">
                  <c:v>40302</c:v>
                </c:pt>
                <c:pt idx="64">
                  <c:v>40505</c:v>
                </c:pt>
                <c:pt idx="65">
                  <c:v>38511</c:v>
                </c:pt>
                <c:pt idx="66">
                  <c:v>38607</c:v>
                </c:pt>
                <c:pt idx="67">
                  <c:v>39181</c:v>
                </c:pt>
                <c:pt idx="68">
                  <c:v>39356</c:v>
                </c:pt>
                <c:pt idx="69">
                  <c:v>39548</c:v>
                </c:pt>
                <c:pt idx="70">
                  <c:v>39756</c:v>
                </c:pt>
                <c:pt idx="71">
                  <c:v>39897</c:v>
                </c:pt>
                <c:pt idx="72">
                  <c:v>40107</c:v>
                </c:pt>
                <c:pt idx="73">
                  <c:v>40303</c:v>
                </c:pt>
                <c:pt idx="74">
                  <c:v>40511</c:v>
                </c:pt>
                <c:pt idx="75">
                  <c:v>40855</c:v>
                </c:pt>
                <c:pt idx="76">
                  <c:v>40990</c:v>
                </c:pt>
                <c:pt idx="77">
                  <c:v>41239</c:v>
                </c:pt>
                <c:pt idx="78">
                  <c:v>38491</c:v>
                </c:pt>
                <c:pt idx="79">
                  <c:v>38607</c:v>
                </c:pt>
                <c:pt idx="80">
                  <c:v>39181</c:v>
                </c:pt>
                <c:pt idx="81">
                  <c:v>39356</c:v>
                </c:pt>
                <c:pt idx="82">
                  <c:v>39548</c:v>
                </c:pt>
                <c:pt idx="83">
                  <c:v>39756</c:v>
                </c:pt>
                <c:pt idx="84">
                  <c:v>39897</c:v>
                </c:pt>
                <c:pt idx="85">
                  <c:v>40107</c:v>
                </c:pt>
                <c:pt idx="86">
                  <c:v>40303</c:v>
                </c:pt>
                <c:pt idx="87">
                  <c:v>40521</c:v>
                </c:pt>
                <c:pt idx="88">
                  <c:v>40855</c:v>
                </c:pt>
                <c:pt idx="89">
                  <c:v>40990</c:v>
                </c:pt>
                <c:pt idx="90">
                  <c:v>41239</c:v>
                </c:pt>
                <c:pt idx="91">
                  <c:v>37069</c:v>
                </c:pt>
                <c:pt idx="92">
                  <c:v>37833</c:v>
                </c:pt>
                <c:pt idx="93">
                  <c:v>40855</c:v>
                </c:pt>
                <c:pt idx="94">
                  <c:v>40990</c:v>
                </c:pt>
                <c:pt idx="95">
                  <c:v>41239</c:v>
                </c:pt>
                <c:pt idx="96">
                  <c:v>37069</c:v>
                </c:pt>
                <c:pt idx="97">
                  <c:v>37069</c:v>
                </c:pt>
                <c:pt idx="98">
                  <c:v>37446</c:v>
                </c:pt>
                <c:pt idx="99">
                  <c:v>37591</c:v>
                </c:pt>
                <c:pt idx="100">
                  <c:v>37761</c:v>
                </c:pt>
                <c:pt idx="101">
                  <c:v>38511</c:v>
                </c:pt>
                <c:pt idx="102">
                  <c:v>39181</c:v>
                </c:pt>
                <c:pt idx="103">
                  <c:v>39356</c:v>
                </c:pt>
                <c:pt idx="104">
                  <c:v>39548</c:v>
                </c:pt>
                <c:pt idx="105">
                  <c:v>39756</c:v>
                </c:pt>
                <c:pt idx="106">
                  <c:v>39897</c:v>
                </c:pt>
                <c:pt idx="107">
                  <c:v>40107</c:v>
                </c:pt>
                <c:pt idx="108">
                  <c:v>40303</c:v>
                </c:pt>
                <c:pt idx="109">
                  <c:v>40522</c:v>
                </c:pt>
                <c:pt idx="110">
                  <c:v>40855</c:v>
                </c:pt>
                <c:pt idx="111">
                  <c:v>40990</c:v>
                </c:pt>
                <c:pt idx="112">
                  <c:v>41246</c:v>
                </c:pt>
                <c:pt idx="113">
                  <c:v>38446</c:v>
                </c:pt>
                <c:pt idx="114">
                  <c:v>38665</c:v>
                </c:pt>
                <c:pt idx="115">
                  <c:v>40624</c:v>
                </c:pt>
                <c:pt idx="116">
                  <c:v>40815</c:v>
                </c:pt>
                <c:pt idx="117">
                  <c:v>41016</c:v>
                </c:pt>
                <c:pt idx="118">
                  <c:v>38827</c:v>
                </c:pt>
                <c:pt idx="119">
                  <c:v>39015</c:v>
                </c:pt>
                <c:pt idx="120">
                  <c:v>34610</c:v>
                </c:pt>
                <c:pt idx="121">
                  <c:v>34837</c:v>
                </c:pt>
                <c:pt idx="122">
                  <c:v>34970</c:v>
                </c:pt>
                <c:pt idx="123">
                  <c:v>35205</c:v>
                </c:pt>
                <c:pt idx="124">
                  <c:v>35387</c:v>
                </c:pt>
                <c:pt idx="125">
                  <c:v>37063</c:v>
                </c:pt>
                <c:pt idx="126">
                  <c:v>37187</c:v>
                </c:pt>
                <c:pt idx="127">
                  <c:v>37336</c:v>
                </c:pt>
                <c:pt idx="128">
                  <c:v>37567</c:v>
                </c:pt>
                <c:pt idx="129">
                  <c:v>40995</c:v>
                </c:pt>
                <c:pt idx="130">
                  <c:v>41142</c:v>
                </c:pt>
                <c:pt idx="131">
                  <c:v>39210</c:v>
                </c:pt>
                <c:pt idx="132">
                  <c:v>39338</c:v>
                </c:pt>
                <c:pt idx="133">
                  <c:v>37055</c:v>
                </c:pt>
                <c:pt idx="134">
                  <c:v>37173</c:v>
                </c:pt>
                <c:pt idx="135">
                  <c:v>37418</c:v>
                </c:pt>
                <c:pt idx="136">
                  <c:v>37525</c:v>
                </c:pt>
                <c:pt idx="137">
                  <c:v>37810</c:v>
                </c:pt>
                <c:pt idx="138">
                  <c:v>37916</c:v>
                </c:pt>
                <c:pt idx="139">
                  <c:v>38131</c:v>
                </c:pt>
                <c:pt idx="140">
                  <c:v>38280</c:v>
                </c:pt>
                <c:pt idx="141">
                  <c:v>38488</c:v>
                </c:pt>
                <c:pt idx="142">
                  <c:v>38608</c:v>
                </c:pt>
                <c:pt idx="143">
                  <c:v>39394</c:v>
                </c:pt>
                <c:pt idx="144">
                  <c:v>39554</c:v>
                </c:pt>
                <c:pt idx="145">
                  <c:v>39757</c:v>
                </c:pt>
                <c:pt idx="146">
                  <c:v>39955</c:v>
                </c:pt>
                <c:pt idx="147">
                  <c:v>40081</c:v>
                </c:pt>
                <c:pt idx="148">
                  <c:v>40305</c:v>
                </c:pt>
                <c:pt idx="149">
                  <c:v>40463</c:v>
                </c:pt>
                <c:pt idx="150">
                  <c:v>40273</c:v>
                </c:pt>
                <c:pt idx="151">
                  <c:v>40463</c:v>
                </c:pt>
                <c:pt idx="152">
                  <c:v>40702</c:v>
                </c:pt>
                <c:pt idx="153">
                  <c:v>37390</c:v>
                </c:pt>
                <c:pt idx="154">
                  <c:v>37580</c:v>
                </c:pt>
                <c:pt idx="155">
                  <c:v>40248</c:v>
                </c:pt>
                <c:pt idx="156">
                  <c:v>40479</c:v>
                </c:pt>
                <c:pt idx="157">
                  <c:v>38113</c:v>
                </c:pt>
                <c:pt idx="158">
                  <c:v>38230</c:v>
                </c:pt>
                <c:pt idx="159">
                  <c:v>39601</c:v>
                </c:pt>
                <c:pt idx="160">
                  <c:v>40273</c:v>
                </c:pt>
                <c:pt idx="161">
                  <c:v>40473</c:v>
                </c:pt>
                <c:pt idx="162">
                  <c:v>40702</c:v>
                </c:pt>
                <c:pt idx="163">
                  <c:v>40851</c:v>
                </c:pt>
                <c:pt idx="164">
                  <c:v>37081</c:v>
                </c:pt>
                <c:pt idx="165">
                  <c:v>37221</c:v>
                </c:pt>
                <c:pt idx="166">
                  <c:v>38853</c:v>
                </c:pt>
                <c:pt idx="167">
                  <c:v>39002</c:v>
                </c:pt>
                <c:pt idx="168">
                  <c:v>35524</c:v>
                </c:pt>
                <c:pt idx="169">
                  <c:v>35704</c:v>
                </c:pt>
                <c:pt idx="170">
                  <c:v>35977</c:v>
                </c:pt>
                <c:pt idx="171">
                  <c:v>36122</c:v>
                </c:pt>
                <c:pt idx="172">
                  <c:v>36271</c:v>
                </c:pt>
                <c:pt idx="173">
                  <c:v>36440</c:v>
                </c:pt>
                <c:pt idx="174">
                  <c:v>36661</c:v>
                </c:pt>
                <c:pt idx="175">
                  <c:v>39549</c:v>
                </c:pt>
                <c:pt idx="176">
                  <c:v>39777</c:v>
                </c:pt>
                <c:pt idx="177">
                  <c:v>39757</c:v>
                </c:pt>
                <c:pt idx="178">
                  <c:v>39197</c:v>
                </c:pt>
                <c:pt idx="179">
                  <c:v>39413</c:v>
                </c:pt>
                <c:pt idx="180">
                  <c:v>38252</c:v>
                </c:pt>
              </c:numCache>
            </c:numRef>
          </c:xVal>
          <c:yVal>
            <c:numRef>
              <c:f>Cross4!$P$2:$P$182</c:f>
              <c:numCache>
                <c:formatCode>General</c:formatCode>
                <c:ptCount val="181"/>
                <c:pt idx="0">
                  <c:v>138</c:v>
                </c:pt>
                <c:pt idx="1">
                  <c:v>125</c:v>
                </c:pt>
                <c:pt idx="2">
                  <c:v>142</c:v>
                </c:pt>
                <c:pt idx="3">
                  <c:v>139</c:v>
                </c:pt>
                <c:pt idx="4">
                  <c:v>146</c:v>
                </c:pt>
                <c:pt idx="5">
                  <c:v>150</c:v>
                </c:pt>
                <c:pt idx="6">
                  <c:v>123</c:v>
                </c:pt>
                <c:pt idx="7">
                  <c:v>166</c:v>
                </c:pt>
                <c:pt idx="8">
                  <c:v>159</c:v>
                </c:pt>
                <c:pt idx="9">
                  <c:v>153</c:v>
                </c:pt>
                <c:pt idx="10">
                  <c:v>145</c:v>
                </c:pt>
                <c:pt idx="11">
                  <c:v>142</c:v>
                </c:pt>
                <c:pt idx="12">
                  <c:v>158</c:v>
                </c:pt>
                <c:pt idx="13">
                  <c:v>142</c:v>
                </c:pt>
                <c:pt idx="14">
                  <c:v>168</c:v>
                </c:pt>
                <c:pt idx="15">
                  <c:v>179</c:v>
                </c:pt>
                <c:pt idx="16">
                  <c:v>180</c:v>
                </c:pt>
                <c:pt idx="17">
                  <c:v>184</c:v>
                </c:pt>
                <c:pt idx="18">
                  <c:v>178</c:v>
                </c:pt>
                <c:pt idx="19">
                  <c:v>180</c:v>
                </c:pt>
                <c:pt idx="20">
                  <c:v>177</c:v>
                </c:pt>
                <c:pt idx="21">
                  <c:v>170</c:v>
                </c:pt>
                <c:pt idx="22">
                  <c:v>176</c:v>
                </c:pt>
                <c:pt idx="23">
                  <c:v>179</c:v>
                </c:pt>
                <c:pt idx="24">
                  <c:v>163</c:v>
                </c:pt>
                <c:pt idx="25">
                  <c:v>164</c:v>
                </c:pt>
                <c:pt idx="26">
                  <c:v>165</c:v>
                </c:pt>
                <c:pt idx="27">
                  <c:v>164</c:v>
                </c:pt>
                <c:pt idx="28">
                  <c:v>171</c:v>
                </c:pt>
                <c:pt idx="29">
                  <c:v>154</c:v>
                </c:pt>
                <c:pt idx="30">
                  <c:v>167</c:v>
                </c:pt>
                <c:pt idx="31">
                  <c:v>159</c:v>
                </c:pt>
                <c:pt idx="32">
                  <c:v>139</c:v>
                </c:pt>
                <c:pt idx="33">
                  <c:v>157</c:v>
                </c:pt>
                <c:pt idx="34">
                  <c:v>145</c:v>
                </c:pt>
                <c:pt idx="35">
                  <c:v>125</c:v>
                </c:pt>
                <c:pt idx="36">
                  <c:v>134</c:v>
                </c:pt>
                <c:pt idx="37">
                  <c:v>130</c:v>
                </c:pt>
                <c:pt idx="38">
                  <c:v>134</c:v>
                </c:pt>
                <c:pt idx="39">
                  <c:v>130</c:v>
                </c:pt>
                <c:pt idx="40">
                  <c:v>122</c:v>
                </c:pt>
                <c:pt idx="41">
                  <c:v>111</c:v>
                </c:pt>
                <c:pt idx="42">
                  <c:v>100</c:v>
                </c:pt>
                <c:pt idx="43">
                  <c:v>108</c:v>
                </c:pt>
                <c:pt idx="44">
                  <c:v>98</c:v>
                </c:pt>
                <c:pt idx="45">
                  <c:v>122</c:v>
                </c:pt>
                <c:pt idx="46">
                  <c:v>108</c:v>
                </c:pt>
                <c:pt idx="47">
                  <c:v>105</c:v>
                </c:pt>
                <c:pt idx="48">
                  <c:v>123</c:v>
                </c:pt>
                <c:pt idx="49">
                  <c:v>137</c:v>
                </c:pt>
                <c:pt idx="50">
                  <c:v>134</c:v>
                </c:pt>
                <c:pt idx="51">
                  <c:v>122</c:v>
                </c:pt>
                <c:pt idx="52">
                  <c:v>167</c:v>
                </c:pt>
                <c:pt idx="53">
                  <c:v>148</c:v>
                </c:pt>
                <c:pt idx="54">
                  <c:v>173</c:v>
                </c:pt>
                <c:pt idx="55">
                  <c:v>161</c:v>
                </c:pt>
                <c:pt idx="56">
                  <c:v>149</c:v>
                </c:pt>
                <c:pt idx="57">
                  <c:v>171</c:v>
                </c:pt>
                <c:pt idx="58">
                  <c:v>128</c:v>
                </c:pt>
                <c:pt idx="59">
                  <c:v>143</c:v>
                </c:pt>
                <c:pt idx="60">
                  <c:v>139</c:v>
                </c:pt>
                <c:pt idx="61">
                  <c:v>129</c:v>
                </c:pt>
                <c:pt idx="62">
                  <c:v>155</c:v>
                </c:pt>
                <c:pt idx="63">
                  <c:v>148</c:v>
                </c:pt>
                <c:pt idx="64">
                  <c:v>142</c:v>
                </c:pt>
                <c:pt idx="65">
                  <c:v>144</c:v>
                </c:pt>
                <c:pt idx="66">
                  <c:v>115</c:v>
                </c:pt>
                <c:pt idx="67">
                  <c:v>136</c:v>
                </c:pt>
                <c:pt idx="68">
                  <c:v>103</c:v>
                </c:pt>
                <c:pt idx="69">
                  <c:v>120</c:v>
                </c:pt>
                <c:pt idx="70">
                  <c:v>137</c:v>
                </c:pt>
                <c:pt idx="71">
                  <c:v>128</c:v>
                </c:pt>
                <c:pt idx="72">
                  <c:v>143</c:v>
                </c:pt>
                <c:pt idx="73">
                  <c:v>133</c:v>
                </c:pt>
                <c:pt idx="74">
                  <c:v>127</c:v>
                </c:pt>
                <c:pt idx="75">
                  <c:v>135</c:v>
                </c:pt>
                <c:pt idx="76">
                  <c:v>118</c:v>
                </c:pt>
                <c:pt idx="77">
                  <c:v>118</c:v>
                </c:pt>
                <c:pt idx="78">
                  <c:v>173</c:v>
                </c:pt>
                <c:pt idx="79">
                  <c:v>144</c:v>
                </c:pt>
                <c:pt idx="80">
                  <c:v>140</c:v>
                </c:pt>
                <c:pt idx="81">
                  <c:v>123</c:v>
                </c:pt>
                <c:pt idx="82">
                  <c:v>135</c:v>
                </c:pt>
                <c:pt idx="83">
                  <c:v>136</c:v>
                </c:pt>
                <c:pt idx="84">
                  <c:v>147</c:v>
                </c:pt>
                <c:pt idx="85">
                  <c:v>151</c:v>
                </c:pt>
                <c:pt idx="86">
                  <c:v>148</c:v>
                </c:pt>
                <c:pt idx="87">
                  <c:v>135</c:v>
                </c:pt>
                <c:pt idx="88">
                  <c:v>152</c:v>
                </c:pt>
                <c:pt idx="89">
                  <c:v>158</c:v>
                </c:pt>
                <c:pt idx="90">
                  <c:v>143</c:v>
                </c:pt>
                <c:pt idx="91">
                  <c:v>162</c:v>
                </c:pt>
                <c:pt idx="92">
                  <c:v>132</c:v>
                </c:pt>
                <c:pt idx="93">
                  <c:v>107</c:v>
                </c:pt>
                <c:pt idx="94">
                  <c:v>95</c:v>
                </c:pt>
                <c:pt idx="95">
                  <c:v>119</c:v>
                </c:pt>
                <c:pt idx="96">
                  <c:v>171</c:v>
                </c:pt>
                <c:pt idx="97">
                  <c:v>178</c:v>
                </c:pt>
                <c:pt idx="98">
                  <c:v>164</c:v>
                </c:pt>
                <c:pt idx="99">
                  <c:v>177</c:v>
                </c:pt>
                <c:pt idx="100">
                  <c:v>171</c:v>
                </c:pt>
                <c:pt idx="101">
                  <c:v>179</c:v>
                </c:pt>
                <c:pt idx="102">
                  <c:v>154</c:v>
                </c:pt>
                <c:pt idx="103">
                  <c:v>133</c:v>
                </c:pt>
                <c:pt idx="104">
                  <c:v>150</c:v>
                </c:pt>
                <c:pt idx="105">
                  <c:v>148</c:v>
                </c:pt>
                <c:pt idx="106">
                  <c:v>142</c:v>
                </c:pt>
                <c:pt idx="107">
                  <c:v>154</c:v>
                </c:pt>
                <c:pt idx="108">
                  <c:v>150</c:v>
                </c:pt>
                <c:pt idx="109">
                  <c:v>158</c:v>
                </c:pt>
                <c:pt idx="110">
                  <c:v>162</c:v>
                </c:pt>
                <c:pt idx="111">
                  <c:v>155</c:v>
                </c:pt>
                <c:pt idx="112">
                  <c:v>146</c:v>
                </c:pt>
                <c:pt idx="113">
                  <c:v>146</c:v>
                </c:pt>
                <c:pt idx="114">
                  <c:v>138</c:v>
                </c:pt>
                <c:pt idx="115">
                  <c:v>123</c:v>
                </c:pt>
                <c:pt idx="116">
                  <c:v>138</c:v>
                </c:pt>
                <c:pt idx="117">
                  <c:v>127</c:v>
                </c:pt>
                <c:pt idx="118">
                  <c:v>118</c:v>
                </c:pt>
                <c:pt idx="119">
                  <c:v>132</c:v>
                </c:pt>
                <c:pt idx="120">
                  <c:v>162</c:v>
                </c:pt>
                <c:pt idx="121">
                  <c:v>178</c:v>
                </c:pt>
                <c:pt idx="122">
                  <c:v>176</c:v>
                </c:pt>
                <c:pt idx="123">
                  <c:v>183</c:v>
                </c:pt>
                <c:pt idx="124">
                  <c:v>174</c:v>
                </c:pt>
                <c:pt idx="125">
                  <c:v>183</c:v>
                </c:pt>
                <c:pt idx="126">
                  <c:v>182</c:v>
                </c:pt>
                <c:pt idx="127">
                  <c:v>189</c:v>
                </c:pt>
                <c:pt idx="128">
                  <c:v>171</c:v>
                </c:pt>
                <c:pt idx="129">
                  <c:v>107</c:v>
                </c:pt>
                <c:pt idx="130">
                  <c:v>120</c:v>
                </c:pt>
                <c:pt idx="131">
                  <c:v>153</c:v>
                </c:pt>
                <c:pt idx="132">
                  <c:v>125</c:v>
                </c:pt>
                <c:pt idx="133">
                  <c:v>176</c:v>
                </c:pt>
                <c:pt idx="134">
                  <c:v>178</c:v>
                </c:pt>
                <c:pt idx="135">
                  <c:v>180</c:v>
                </c:pt>
                <c:pt idx="136">
                  <c:v>165</c:v>
                </c:pt>
                <c:pt idx="137">
                  <c:v>180</c:v>
                </c:pt>
                <c:pt idx="138">
                  <c:v>180</c:v>
                </c:pt>
                <c:pt idx="139">
                  <c:v>174</c:v>
                </c:pt>
                <c:pt idx="140">
                  <c:v>176</c:v>
                </c:pt>
                <c:pt idx="141">
                  <c:v>175</c:v>
                </c:pt>
                <c:pt idx="142">
                  <c:v>153</c:v>
                </c:pt>
                <c:pt idx="143">
                  <c:v>146</c:v>
                </c:pt>
                <c:pt idx="144">
                  <c:v>156</c:v>
                </c:pt>
                <c:pt idx="145">
                  <c:v>159</c:v>
                </c:pt>
                <c:pt idx="146">
                  <c:v>160</c:v>
                </c:pt>
                <c:pt idx="147">
                  <c:v>138</c:v>
                </c:pt>
                <c:pt idx="148">
                  <c:v>162</c:v>
                </c:pt>
                <c:pt idx="149">
                  <c:v>155</c:v>
                </c:pt>
                <c:pt idx="150">
                  <c:v>131</c:v>
                </c:pt>
                <c:pt idx="151">
                  <c:v>134</c:v>
                </c:pt>
                <c:pt idx="152">
                  <c:v>141</c:v>
                </c:pt>
                <c:pt idx="153">
                  <c:v>167</c:v>
                </c:pt>
                <c:pt idx="154">
                  <c:v>148</c:v>
                </c:pt>
                <c:pt idx="155">
                  <c:v>130</c:v>
                </c:pt>
                <c:pt idx="156">
                  <c:v>141</c:v>
                </c:pt>
                <c:pt idx="157">
                  <c:v>155</c:v>
                </c:pt>
                <c:pt idx="158">
                  <c:v>164</c:v>
                </c:pt>
                <c:pt idx="159">
                  <c:v>118</c:v>
                </c:pt>
                <c:pt idx="160">
                  <c:v>125</c:v>
                </c:pt>
                <c:pt idx="161">
                  <c:v>94</c:v>
                </c:pt>
                <c:pt idx="162">
                  <c:v>113</c:v>
                </c:pt>
                <c:pt idx="163">
                  <c:v>120</c:v>
                </c:pt>
                <c:pt idx="164">
                  <c:v>169</c:v>
                </c:pt>
                <c:pt idx="165">
                  <c:v>181</c:v>
                </c:pt>
                <c:pt idx="166">
                  <c:v>133</c:v>
                </c:pt>
                <c:pt idx="167">
                  <c:v>132</c:v>
                </c:pt>
                <c:pt idx="168">
                  <c:v>173</c:v>
                </c:pt>
                <c:pt idx="169">
                  <c:v>171</c:v>
                </c:pt>
                <c:pt idx="170">
                  <c:v>174</c:v>
                </c:pt>
                <c:pt idx="171">
                  <c:v>171</c:v>
                </c:pt>
                <c:pt idx="172">
                  <c:v>175</c:v>
                </c:pt>
                <c:pt idx="173">
                  <c:v>173</c:v>
                </c:pt>
                <c:pt idx="174">
                  <c:v>178</c:v>
                </c:pt>
                <c:pt idx="175">
                  <c:v>144</c:v>
                </c:pt>
                <c:pt idx="176">
                  <c:v>138</c:v>
                </c:pt>
                <c:pt idx="177">
                  <c:v>113</c:v>
                </c:pt>
                <c:pt idx="178">
                  <c:v>165</c:v>
                </c:pt>
                <c:pt idx="179">
                  <c:v>150</c:v>
                </c:pt>
                <c:pt idx="180">
                  <c:v>173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3616384"/>
        <c:axId val="133617920"/>
      </c:scatterChart>
      <c:valAx>
        <c:axId val="133616384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3617920"/>
        <c:crosses val="autoZero"/>
        <c:crossBetween val="midCat"/>
      </c:valAx>
      <c:valAx>
        <c:axId val="133617920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133616384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932148692414646"/>
          <c:y val="0.6654884048166001"/>
          <c:w val="0.18858256980425323"/>
          <c:h val="0.25542404556659054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Cross3!$R$223</c:f>
          <c:strCache>
            <c:ptCount val="1"/>
            <c:pt idx="0">
              <c:v>Wancopin Creek -  1AWAC003.31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429E-2"/>
          <c:y val="8.7047439249887254E-2"/>
          <c:w val="0.8568792581650807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Cross3!$B$223:$B$224</c:f>
              <c:numCache>
                <c:formatCode>mm/dd/yy;@</c:formatCode>
                <c:ptCount val="2"/>
                <c:pt idx="0">
                  <c:v>37390</c:v>
                </c:pt>
                <c:pt idx="1">
                  <c:v>37580</c:v>
                </c:pt>
              </c:numCache>
            </c:numRef>
          </c:xVal>
          <c:yVal>
            <c:numRef>
              <c:f>Cross3!$P$223:$P$224</c:f>
              <c:numCache>
                <c:formatCode>General</c:formatCode>
                <c:ptCount val="2"/>
                <c:pt idx="0">
                  <c:v>167</c:v>
                </c:pt>
                <c:pt idx="1">
                  <c:v>148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LC_2009!$D$22</c:f>
              <c:numCache>
                <c:formatCode>m/d/yyyy</c:formatCode>
                <c:ptCount val="1"/>
                <c:pt idx="0">
                  <c:v>39903</c:v>
                </c:pt>
              </c:numCache>
            </c:numRef>
          </c:xVal>
          <c:yVal>
            <c:numRef>
              <c:f>LC_2009!$E$22</c:f>
              <c:numCache>
                <c:formatCode>General</c:formatCode>
                <c:ptCount val="1"/>
                <c:pt idx="0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29436672"/>
        <c:axId val="129454848"/>
      </c:scatterChart>
      <c:valAx>
        <c:axId val="129436672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9454848"/>
        <c:crosses val="autoZero"/>
        <c:crossBetween val="midCat"/>
      </c:valAx>
      <c:valAx>
        <c:axId val="129454848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29436672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Cross3!$R$200</c:f>
          <c:strCache>
            <c:ptCount val="1"/>
            <c:pt idx="0">
              <c:v>S. Fk.  Catoctin Creek -  1ASOC013.05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402E-2"/>
          <c:y val="8.7047439249887254E-2"/>
          <c:w val="0.85687925816508037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5.1461814445016262E-3"/>
                  <c:y val="7.4004205740339432E-2"/>
                </c:manualLayout>
              </c:layout>
              <c:numFmt formatCode="General" sourceLinked="0"/>
            </c:trendlineLbl>
          </c:trendline>
          <c:xVal>
            <c:numRef>
              <c:f>Cross3!$B$200:$B$215</c:f>
              <c:numCache>
                <c:formatCode>mm/dd/yy;@</c:formatCode>
                <c:ptCount val="16"/>
                <c:pt idx="0">
                  <c:v>37069</c:v>
                </c:pt>
                <c:pt idx="1">
                  <c:v>37446</c:v>
                </c:pt>
                <c:pt idx="2">
                  <c:v>37591</c:v>
                </c:pt>
                <c:pt idx="3">
                  <c:v>37761</c:v>
                </c:pt>
                <c:pt idx="4">
                  <c:v>38511</c:v>
                </c:pt>
                <c:pt idx="5">
                  <c:v>39181</c:v>
                </c:pt>
                <c:pt idx="6">
                  <c:v>39356</c:v>
                </c:pt>
                <c:pt idx="7">
                  <c:v>39548</c:v>
                </c:pt>
                <c:pt idx="8">
                  <c:v>39756</c:v>
                </c:pt>
                <c:pt idx="9">
                  <c:v>39897</c:v>
                </c:pt>
                <c:pt idx="10">
                  <c:v>40107</c:v>
                </c:pt>
                <c:pt idx="11">
                  <c:v>40303</c:v>
                </c:pt>
                <c:pt idx="12">
                  <c:v>40522</c:v>
                </c:pt>
                <c:pt idx="13">
                  <c:v>40855</c:v>
                </c:pt>
                <c:pt idx="14">
                  <c:v>40990</c:v>
                </c:pt>
                <c:pt idx="15">
                  <c:v>41246</c:v>
                </c:pt>
              </c:numCache>
            </c:numRef>
          </c:xVal>
          <c:yVal>
            <c:numRef>
              <c:f>Cross3!$P$200:$P$215</c:f>
              <c:numCache>
                <c:formatCode>General</c:formatCode>
                <c:ptCount val="16"/>
                <c:pt idx="0">
                  <c:v>178</c:v>
                </c:pt>
                <c:pt idx="1">
                  <c:v>164</c:v>
                </c:pt>
                <c:pt idx="2">
                  <c:v>177</c:v>
                </c:pt>
                <c:pt idx="3">
                  <c:v>171</c:v>
                </c:pt>
                <c:pt idx="4">
                  <c:v>179</c:v>
                </c:pt>
                <c:pt idx="5">
                  <c:v>154</c:v>
                </c:pt>
                <c:pt idx="6">
                  <c:v>133</c:v>
                </c:pt>
                <c:pt idx="7">
                  <c:v>150</c:v>
                </c:pt>
                <c:pt idx="8">
                  <c:v>148</c:v>
                </c:pt>
                <c:pt idx="9">
                  <c:v>142</c:v>
                </c:pt>
                <c:pt idx="10">
                  <c:v>154</c:v>
                </c:pt>
                <c:pt idx="11">
                  <c:v>150</c:v>
                </c:pt>
                <c:pt idx="12">
                  <c:v>158</c:v>
                </c:pt>
                <c:pt idx="13">
                  <c:v>162</c:v>
                </c:pt>
                <c:pt idx="14">
                  <c:v>155</c:v>
                </c:pt>
                <c:pt idx="15">
                  <c:v>146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LC_2009!$D$21</c:f>
              <c:numCache>
                <c:formatCode>m/d/yyyy</c:formatCode>
                <c:ptCount val="1"/>
                <c:pt idx="0">
                  <c:v>39959</c:v>
                </c:pt>
              </c:numCache>
            </c:numRef>
          </c:xVal>
          <c:yVal>
            <c:numRef>
              <c:f>LC_2009!$E$21</c:f>
              <c:numCache>
                <c:formatCode>General</c:formatCode>
                <c:ptCount val="1"/>
                <c:pt idx="0">
                  <c:v>143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0427904"/>
        <c:axId val="130437888"/>
      </c:scatterChart>
      <c:valAx>
        <c:axId val="130427904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437888"/>
        <c:crosses val="autoZero"/>
        <c:crossBetween val="midCat"/>
      </c:valAx>
      <c:valAx>
        <c:axId val="130437888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0427904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Cross3!$R$199</c:f>
          <c:strCache>
            <c:ptCount val="1"/>
            <c:pt idx="0">
              <c:v>S. Fk. Catoctin Creek -  1ASOC012.60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402E-2"/>
          <c:y val="8.7047439249887254E-2"/>
          <c:w val="0.85687925816508037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xVal>
            <c:numRef>
              <c:f>Cross3!$B$199</c:f>
              <c:numCache>
                <c:formatCode>mm/dd/yy;@</c:formatCode>
                <c:ptCount val="1"/>
                <c:pt idx="0">
                  <c:v>37069</c:v>
                </c:pt>
              </c:numCache>
            </c:numRef>
          </c:xVal>
          <c:yVal>
            <c:numRef>
              <c:f>Cross3!$P$199</c:f>
              <c:numCache>
                <c:formatCode>General</c:formatCode>
                <c:ptCount val="1"/>
                <c:pt idx="0">
                  <c:v>171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LC_2009!$D$20</c:f>
              <c:numCache>
                <c:formatCode>m/d/yyyy</c:formatCode>
                <c:ptCount val="1"/>
                <c:pt idx="0">
                  <c:v>39903</c:v>
                </c:pt>
              </c:numCache>
            </c:numRef>
          </c:xVal>
          <c:yVal>
            <c:numRef>
              <c:f>LC_2009!$E$20</c:f>
              <c:numCache>
                <c:formatCode>General</c:formatCode>
                <c:ptCount val="1"/>
                <c:pt idx="0">
                  <c:v>162</c:v>
                </c:pt>
              </c:numCache>
            </c:numRef>
          </c:yVal>
        </c:ser>
        <c:ser>
          <c:idx val="5"/>
          <c:order val="2"/>
          <c:tx>
            <c:v>2009 LC nearby SOCO011.98</c:v>
          </c:tx>
          <c:spPr>
            <a:ln w="28575">
              <a:noFill/>
            </a:ln>
          </c:spPr>
          <c:xVal>
            <c:numRef>
              <c:f>LC_2009!$D$19</c:f>
              <c:numCache>
                <c:formatCode>m/d/yyyy</c:formatCode>
                <c:ptCount val="1"/>
                <c:pt idx="0">
                  <c:v>39903</c:v>
                </c:pt>
              </c:numCache>
            </c:numRef>
          </c:xVal>
          <c:yVal>
            <c:numRef>
              <c:f>LC_2009!$E$19</c:f>
              <c:numCache>
                <c:formatCode>General</c:formatCode>
                <c:ptCount val="1"/>
                <c:pt idx="0">
                  <c:v>146</c:v>
                </c:pt>
              </c:numCache>
            </c:numRef>
          </c:yVal>
        </c:ser>
        <c:ser>
          <c:idx val="2"/>
          <c:order val="3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4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5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0645376"/>
        <c:axId val="130659456"/>
      </c:scatterChart>
      <c:valAx>
        <c:axId val="130645376"/>
        <c:scaling>
          <c:orientation val="minMax"/>
          <c:max val="41274"/>
          <c:min val="34449"/>
        </c:scaling>
        <c:axPos val="b"/>
        <c:numFmt formatCode="mm/dd/yy;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659456"/>
        <c:crosses val="autoZero"/>
        <c:crossBetween val="midCat"/>
      </c:valAx>
      <c:valAx>
        <c:axId val="130659456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0645376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1707993269685666"/>
          <c:y val="0.71390422717613045"/>
          <c:w val="0.2138780245357097"/>
          <c:h val="0.20497863735794022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Cross3!$R$194</c:f>
          <c:strCache>
            <c:ptCount val="1"/>
            <c:pt idx="0">
              <c:v>S. Fk. Catoctin Creek -  1ASOC011.70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374E-2"/>
          <c:y val="8.7047439249887254E-2"/>
          <c:w val="0.85687925816508015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5.3893526556154378E-3"/>
                  <c:y val="7.5555597253928908E-2"/>
                </c:manualLayout>
              </c:layout>
              <c:numFmt formatCode="General" sourceLinked="0"/>
            </c:trendlineLbl>
          </c:trendline>
          <c:xVal>
            <c:numRef>
              <c:f>Cross3!$B$194:$B$198</c:f>
              <c:numCache>
                <c:formatCode>mm/dd/yy;@</c:formatCode>
                <c:ptCount val="5"/>
                <c:pt idx="0">
                  <c:v>37069</c:v>
                </c:pt>
                <c:pt idx="1">
                  <c:v>37833</c:v>
                </c:pt>
                <c:pt idx="2">
                  <c:v>40855</c:v>
                </c:pt>
                <c:pt idx="3">
                  <c:v>40990</c:v>
                </c:pt>
                <c:pt idx="4">
                  <c:v>41239</c:v>
                </c:pt>
              </c:numCache>
            </c:numRef>
          </c:xVal>
          <c:yVal>
            <c:numRef>
              <c:f>Cross3!$P$194:$P$198</c:f>
              <c:numCache>
                <c:formatCode>General</c:formatCode>
                <c:ptCount val="5"/>
                <c:pt idx="0">
                  <c:v>162</c:v>
                </c:pt>
                <c:pt idx="1">
                  <c:v>132</c:v>
                </c:pt>
                <c:pt idx="2">
                  <c:v>107</c:v>
                </c:pt>
                <c:pt idx="3">
                  <c:v>95</c:v>
                </c:pt>
                <c:pt idx="4">
                  <c:v>119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LC_2009!$D$19</c:f>
              <c:numCache>
                <c:formatCode>m/d/yyyy</c:formatCode>
                <c:ptCount val="1"/>
                <c:pt idx="0">
                  <c:v>39903</c:v>
                </c:pt>
              </c:numCache>
            </c:numRef>
          </c:xVal>
          <c:yVal>
            <c:numRef>
              <c:f>LC_2009!$E$19</c:f>
              <c:numCache>
                <c:formatCode>General</c:formatCode>
                <c:ptCount val="1"/>
                <c:pt idx="0">
                  <c:v>146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0895232"/>
        <c:axId val="130909312"/>
      </c:scatterChart>
      <c:valAx>
        <c:axId val="130895232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909312"/>
        <c:crosses val="autoZero"/>
        <c:crossBetween val="midCat"/>
      </c:valAx>
      <c:valAx>
        <c:axId val="130909312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0895232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Cross3!$R$181</c:f>
          <c:strCache>
            <c:ptCount val="1"/>
            <c:pt idx="0">
              <c:v>S. Fk. Catoctin Creek -  1ASOC010.09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374E-2"/>
          <c:y val="8.7047439249887254E-2"/>
          <c:w val="0.85687925816508015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5.3893526556154378E-3"/>
                  <c:y val="7.5555597253928908E-2"/>
                </c:manualLayout>
              </c:layout>
              <c:numFmt formatCode="General" sourceLinked="0"/>
            </c:trendlineLbl>
          </c:trendline>
          <c:xVal>
            <c:numRef>
              <c:f>Cross3!$B$181:$B$193</c:f>
              <c:numCache>
                <c:formatCode>mm/dd/yy;@</c:formatCode>
                <c:ptCount val="13"/>
                <c:pt idx="0">
                  <c:v>38491</c:v>
                </c:pt>
                <c:pt idx="1">
                  <c:v>38607</c:v>
                </c:pt>
                <c:pt idx="2">
                  <c:v>39181</c:v>
                </c:pt>
                <c:pt idx="3">
                  <c:v>39356</c:v>
                </c:pt>
                <c:pt idx="4">
                  <c:v>39548</c:v>
                </c:pt>
                <c:pt idx="5">
                  <c:v>39756</c:v>
                </c:pt>
                <c:pt idx="6">
                  <c:v>39897</c:v>
                </c:pt>
                <c:pt idx="7">
                  <c:v>40107</c:v>
                </c:pt>
                <c:pt idx="8">
                  <c:v>40303</c:v>
                </c:pt>
                <c:pt idx="9">
                  <c:v>40521</c:v>
                </c:pt>
                <c:pt idx="10">
                  <c:v>40855</c:v>
                </c:pt>
                <c:pt idx="11">
                  <c:v>40990</c:v>
                </c:pt>
                <c:pt idx="12">
                  <c:v>41239</c:v>
                </c:pt>
              </c:numCache>
            </c:numRef>
          </c:xVal>
          <c:yVal>
            <c:numRef>
              <c:f>Cross3!$P$181:$P$193</c:f>
              <c:numCache>
                <c:formatCode>General</c:formatCode>
                <c:ptCount val="13"/>
                <c:pt idx="0">
                  <c:v>173</c:v>
                </c:pt>
                <c:pt idx="1">
                  <c:v>144</c:v>
                </c:pt>
                <c:pt idx="2">
                  <c:v>140</c:v>
                </c:pt>
                <c:pt idx="3">
                  <c:v>123</c:v>
                </c:pt>
                <c:pt idx="4">
                  <c:v>135</c:v>
                </c:pt>
                <c:pt idx="5">
                  <c:v>136</c:v>
                </c:pt>
                <c:pt idx="6">
                  <c:v>147</c:v>
                </c:pt>
                <c:pt idx="7">
                  <c:v>151</c:v>
                </c:pt>
                <c:pt idx="8">
                  <c:v>148</c:v>
                </c:pt>
                <c:pt idx="9">
                  <c:v>135</c:v>
                </c:pt>
                <c:pt idx="10">
                  <c:v>152</c:v>
                </c:pt>
                <c:pt idx="11">
                  <c:v>158</c:v>
                </c:pt>
                <c:pt idx="12">
                  <c:v>143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LC_2009!$D$18</c:f>
              <c:numCache>
                <c:formatCode>m/d/yyyy</c:formatCode>
                <c:ptCount val="1"/>
                <c:pt idx="0">
                  <c:v>39946</c:v>
                </c:pt>
              </c:numCache>
            </c:numRef>
          </c:xVal>
          <c:yVal>
            <c:numRef>
              <c:f>LC_2009!$E$18</c:f>
              <c:numCache>
                <c:formatCode>General</c:formatCode>
                <c:ptCount val="1"/>
                <c:pt idx="0">
                  <c:v>162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0944384"/>
        <c:axId val="130954368"/>
      </c:scatterChart>
      <c:valAx>
        <c:axId val="130944384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954368"/>
        <c:crosses val="autoZero"/>
        <c:crossBetween val="midCat"/>
      </c:valAx>
      <c:valAx>
        <c:axId val="130954368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0944384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Cross3!$R$168</c:f>
          <c:strCache>
            <c:ptCount val="1"/>
            <c:pt idx="0">
              <c:v>S. Fk. Catoctin Creek -  1ASOC007.06</c:v>
            </c:pt>
          </c:strCache>
        </c:strRef>
      </c:tx>
      <c:layout/>
      <c:overlay val="1"/>
    </c:title>
    <c:plotArea>
      <c:layout>
        <c:manualLayout>
          <c:layoutTarget val="inner"/>
          <c:xMode val="edge"/>
          <c:yMode val="edge"/>
          <c:x val="9.158679544546236E-2"/>
          <c:y val="8.7047439249887254E-2"/>
          <c:w val="0.85687925816507993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776020733375289E-3"/>
                  <c:y val="-0.16200894069664415"/>
                </c:manualLayout>
              </c:layout>
              <c:numFmt formatCode="General" sourceLinked="0"/>
            </c:trendlineLbl>
          </c:trendline>
          <c:xVal>
            <c:numRef>
              <c:f>Cross3!$B$168:$B$180</c:f>
              <c:numCache>
                <c:formatCode>mm/dd/yy;@</c:formatCode>
                <c:ptCount val="13"/>
                <c:pt idx="0">
                  <c:v>38511</c:v>
                </c:pt>
                <c:pt idx="1">
                  <c:v>38607</c:v>
                </c:pt>
                <c:pt idx="2">
                  <c:v>39181</c:v>
                </c:pt>
                <c:pt idx="3">
                  <c:v>39356</c:v>
                </c:pt>
                <c:pt idx="4">
                  <c:v>39548</c:v>
                </c:pt>
                <c:pt idx="5">
                  <c:v>39756</c:v>
                </c:pt>
                <c:pt idx="6">
                  <c:v>39897</c:v>
                </c:pt>
                <c:pt idx="7">
                  <c:v>40107</c:v>
                </c:pt>
                <c:pt idx="8">
                  <c:v>40303</c:v>
                </c:pt>
                <c:pt idx="9">
                  <c:v>40511</c:v>
                </c:pt>
                <c:pt idx="10">
                  <c:v>40855</c:v>
                </c:pt>
                <c:pt idx="11">
                  <c:v>40990</c:v>
                </c:pt>
                <c:pt idx="12">
                  <c:v>41239</c:v>
                </c:pt>
              </c:numCache>
            </c:numRef>
          </c:xVal>
          <c:yVal>
            <c:numRef>
              <c:f>Cross3!$P$168:$P$180</c:f>
              <c:numCache>
                <c:formatCode>General</c:formatCode>
                <c:ptCount val="13"/>
                <c:pt idx="0">
                  <c:v>144</c:v>
                </c:pt>
                <c:pt idx="1">
                  <c:v>115</c:v>
                </c:pt>
                <c:pt idx="2">
                  <c:v>136</c:v>
                </c:pt>
                <c:pt idx="3">
                  <c:v>103</c:v>
                </c:pt>
                <c:pt idx="4">
                  <c:v>120</c:v>
                </c:pt>
                <c:pt idx="5">
                  <c:v>137</c:v>
                </c:pt>
                <c:pt idx="6">
                  <c:v>128</c:v>
                </c:pt>
                <c:pt idx="7">
                  <c:v>143</c:v>
                </c:pt>
                <c:pt idx="8">
                  <c:v>133</c:v>
                </c:pt>
                <c:pt idx="9">
                  <c:v>127</c:v>
                </c:pt>
                <c:pt idx="10">
                  <c:v>135</c:v>
                </c:pt>
                <c:pt idx="11">
                  <c:v>118</c:v>
                </c:pt>
                <c:pt idx="12">
                  <c:v>118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LC_2009!$D$17</c:f>
              <c:numCache>
                <c:formatCode>m/d/yyyy</c:formatCode>
                <c:ptCount val="1"/>
                <c:pt idx="0">
                  <c:v>39946</c:v>
                </c:pt>
              </c:numCache>
            </c:numRef>
          </c:xVal>
          <c:yVal>
            <c:numRef>
              <c:f>LC_2009!$E$17</c:f>
              <c:numCache>
                <c:formatCode>General</c:formatCode>
                <c:ptCount val="1"/>
                <c:pt idx="0">
                  <c:v>141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1145088"/>
        <c:axId val="131159168"/>
      </c:scatterChart>
      <c:valAx>
        <c:axId val="131145088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1159168"/>
        <c:crosses val="autoZero"/>
        <c:crossBetween val="midCat"/>
      </c:valAx>
      <c:valAx>
        <c:axId val="131159168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131145088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Cross3!$R$158</c:f>
          <c:strCache>
            <c:ptCount val="1"/>
            <c:pt idx="0">
              <c:v>S. Fk. Catoctin Creek -  1ASOC000.01</c:v>
            </c:pt>
          </c:strCache>
        </c:strRef>
      </c:tx>
      <c:overlay val="1"/>
    </c:title>
    <c:plotArea>
      <c:layout>
        <c:manualLayout>
          <c:layoutTarget val="inner"/>
          <c:xMode val="edge"/>
          <c:yMode val="edge"/>
          <c:x val="9.1586795445462346E-2"/>
          <c:y val="8.7047439249887254E-2"/>
          <c:w val="0.8568792581650797"/>
          <c:h val="0.8473560192273315"/>
        </c:manualLayout>
      </c:layout>
      <c:scatterChart>
        <c:scatterStyle val="lineMarker"/>
        <c:ser>
          <c:idx val="0"/>
          <c:order val="0"/>
          <c:tx>
            <c:v>VDEQ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9.1047825556567225E-3"/>
                  <c:y val="9.4560779372281203E-2"/>
                </c:manualLayout>
              </c:layout>
              <c:numFmt formatCode="General" sourceLinked="0"/>
            </c:trendlineLbl>
          </c:trendline>
          <c:xVal>
            <c:numRef>
              <c:f>Cross3!$B$158:$B$167</c:f>
              <c:numCache>
                <c:formatCode>mm/dd/yy;@</c:formatCode>
                <c:ptCount val="10"/>
                <c:pt idx="0">
                  <c:v>38874</c:v>
                </c:pt>
                <c:pt idx="1">
                  <c:v>39065</c:v>
                </c:pt>
                <c:pt idx="2">
                  <c:v>39203</c:v>
                </c:pt>
                <c:pt idx="3">
                  <c:v>39357</c:v>
                </c:pt>
                <c:pt idx="4">
                  <c:v>39547</c:v>
                </c:pt>
                <c:pt idx="5">
                  <c:v>39755</c:v>
                </c:pt>
                <c:pt idx="6">
                  <c:v>39896</c:v>
                </c:pt>
                <c:pt idx="7">
                  <c:v>40106</c:v>
                </c:pt>
                <c:pt idx="8">
                  <c:v>40302</c:v>
                </c:pt>
                <c:pt idx="9">
                  <c:v>40505</c:v>
                </c:pt>
              </c:numCache>
            </c:numRef>
          </c:xVal>
          <c:yVal>
            <c:numRef>
              <c:f>Cross3!$P$158:$P$167</c:f>
              <c:numCache>
                <c:formatCode>General</c:formatCode>
                <c:ptCount val="10"/>
                <c:pt idx="0">
                  <c:v>161</c:v>
                </c:pt>
                <c:pt idx="1">
                  <c:v>149</c:v>
                </c:pt>
                <c:pt idx="2">
                  <c:v>171</c:v>
                </c:pt>
                <c:pt idx="3">
                  <c:v>128</c:v>
                </c:pt>
                <c:pt idx="4">
                  <c:v>143</c:v>
                </c:pt>
                <c:pt idx="5">
                  <c:v>139</c:v>
                </c:pt>
                <c:pt idx="6">
                  <c:v>129</c:v>
                </c:pt>
                <c:pt idx="7">
                  <c:v>155</c:v>
                </c:pt>
                <c:pt idx="8">
                  <c:v>148</c:v>
                </c:pt>
                <c:pt idx="9">
                  <c:v>142</c:v>
                </c:pt>
              </c:numCache>
            </c:numRef>
          </c:yVal>
        </c:ser>
        <c:ser>
          <c:idx val="1"/>
          <c:order val="1"/>
          <c:tx>
            <c:v>2009 Loudoun County</c:v>
          </c:tx>
          <c:spPr>
            <a:ln w="28575">
              <a:noFill/>
            </a:ln>
          </c:spPr>
          <c:xVal>
            <c:numRef>
              <c:f>LC_2009!$D$16</c:f>
              <c:numCache>
                <c:formatCode>m/d/yyyy</c:formatCode>
                <c:ptCount val="1"/>
                <c:pt idx="0">
                  <c:v>39902</c:v>
                </c:pt>
              </c:numCache>
            </c:numRef>
          </c:xVal>
          <c:yVal>
            <c:numRef>
              <c:f>LC_2009!$E$16</c:f>
              <c:numCache>
                <c:formatCode>General</c:formatCode>
                <c:ptCount val="1"/>
                <c:pt idx="0">
                  <c:v>157</c:v>
                </c:pt>
              </c:numCache>
            </c:numRef>
          </c:yVal>
        </c:ser>
        <c:ser>
          <c:idx val="2"/>
          <c:order val="2"/>
          <c:tx>
            <c:strRef>
              <c:f>Score_Class!$C$16</c:f>
              <c:strCache>
                <c:ptCount val="1"/>
                <c:pt idx="0">
                  <c:v>Optimal to Sub-optimal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Score_Class!$D$16:$D$17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Score_Class!$E$16:$E$17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yVal>
        </c:ser>
        <c:ser>
          <c:idx val="3"/>
          <c:order val="3"/>
          <c:tx>
            <c:strRef>
              <c:f>Score_Class!$C$18</c:f>
              <c:strCache>
                <c:ptCount val="1"/>
                <c:pt idx="0">
                  <c:v>Sub-optimal to Marginal</c:v>
                </c:pt>
              </c:strCache>
            </c:strRef>
          </c:tx>
          <c:spPr>
            <a:ln w="285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Score_Class!$D$18:$D$19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Score_Class!$E$18:$E$19</c:f>
              <c:numCache>
                <c:formatCode>General</c:formatCode>
                <c:ptCount val="2"/>
                <c:pt idx="0">
                  <c:v>107</c:v>
                </c:pt>
                <c:pt idx="1">
                  <c:v>107</c:v>
                </c:pt>
              </c:numCache>
            </c:numRef>
          </c:yVal>
        </c:ser>
        <c:ser>
          <c:idx val="4"/>
          <c:order val="4"/>
          <c:tx>
            <c:strRef>
              <c:f>Score_Class!$C$20</c:f>
              <c:strCache>
                <c:ptCount val="1"/>
                <c:pt idx="0">
                  <c:v>Marginal to Poor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Score_Class!$D$20:$D$21</c:f>
              <c:numCache>
                <c:formatCode>m/d/yyyy</c:formatCode>
                <c:ptCount val="2"/>
                <c:pt idx="0">
                  <c:v>33604</c:v>
                </c:pt>
                <c:pt idx="1">
                  <c:v>41639</c:v>
                </c:pt>
              </c:numCache>
            </c:numRef>
          </c:xVal>
          <c:yVal>
            <c:numRef>
              <c:f>Score_Class!$E$20:$E$21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yVal>
        </c:ser>
        <c:dLbls/>
        <c:axId val="131247488"/>
        <c:axId val="131253376"/>
      </c:scatterChart>
      <c:valAx>
        <c:axId val="131247488"/>
        <c:scaling>
          <c:orientation val="minMax"/>
          <c:max val="41274"/>
          <c:min val="34449"/>
        </c:scaling>
        <c:axPos val="b"/>
        <c:numFmt formatCode="mm/dd/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1253376"/>
        <c:crosses val="autoZero"/>
        <c:crossBetween val="midCat"/>
      </c:valAx>
      <c:valAx>
        <c:axId val="131253376"/>
        <c:scaling>
          <c:orientation val="minMax"/>
          <c:max val="2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Habitat Score</a:t>
                </a:r>
                <a:endParaRPr lang="en-US"/>
              </a:p>
            </c:rich>
          </c:tx>
        </c:title>
        <c:numFmt formatCode="General" sourceLinked="1"/>
        <c:tickLblPos val="nextTo"/>
        <c:crossAx val="131247488"/>
        <c:crosses val="autoZero"/>
        <c:crossBetween val="midCat"/>
      </c:valAx>
      <c:spPr>
        <a:ln>
          <a:solidFill>
            <a:srgbClr val="4F81BD"/>
          </a:solidFill>
        </a:ln>
      </c:spPr>
    </c:plotArea>
    <c:legend>
      <c:legendPos val="r"/>
      <c:layout>
        <c:manualLayout>
          <c:xMode val="edge"/>
          <c:yMode val="edge"/>
          <c:x val="0.74053147047489498"/>
          <c:y val="0.73006057996217888"/>
          <c:w val="0.18867500773542972"/>
          <c:h val="0.18259620503811061"/>
        </c:manualLayout>
      </c:layout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121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8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133" workbookViewId="0"/>
  </sheetViews>
  <pageMargins left="0.25" right="0.25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8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79" workbookViewId="0"/>
  </sheetViews>
  <pageMargins left="0.7" right="0.7" top="0.75" bottom="0.75" header="0.3" footer="0.3"/>
  <drawing r:id="rId1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390526</xdr:colOff>
      <xdr:row>3</xdr:row>
      <xdr:rowOff>104775</xdr:rowOff>
    </xdr:from>
    <xdr:to>
      <xdr:col>9</xdr:col>
      <xdr:colOff>295276</xdr:colOff>
      <xdr:row>22</xdr:row>
      <xdr:rowOff>0</xdr:rowOff>
    </xdr:to>
    <xdr:sp macro="" textlink="">
      <xdr:nvSpPr>
        <xdr:cNvPr id="2" name="TextBox 1"/>
        <xdr:cNvSpPr txBox="1"/>
      </xdr:nvSpPr>
      <xdr:spPr>
        <a:xfrm>
          <a:off x="390526" y="676275"/>
          <a:ext cx="5391150" cy="3514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Virginia DEQ  - EDAS - Habitat</a:t>
          </a:r>
        </a:p>
        <a:p>
          <a:endParaRPr lang="en-US" sz="1100"/>
        </a:p>
        <a:p>
          <a:r>
            <a:rPr lang="en-US" sz="1100"/>
            <a:t>As of March 2013, VA DEQ reports benthic and habitat in two databases, one at the family level and the more recent with taxonomy to the genus level.</a:t>
          </a:r>
        </a:p>
        <a:p>
          <a:endParaRPr lang="en-US" sz="1100"/>
        </a:p>
        <a:p>
          <a:r>
            <a:rPr lang="en-US" sz="1100"/>
            <a:t>Data are provided in MS Access state-wide.</a:t>
          </a:r>
        </a:p>
        <a:p>
          <a:endParaRPr lang="en-US" sz="1100"/>
        </a:p>
        <a:p>
          <a:r>
            <a:rPr lang="en-US" sz="1100"/>
            <a:t>Family Macroinvertebrate EDAS Database (Updated March 2013)</a:t>
          </a:r>
        </a:p>
        <a:p>
          <a:r>
            <a:rPr lang="en-US" sz="1100"/>
            <a:t>Genus Macroinvertebrate EDAS Database (Updated March 2013)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Files was revised  exporting</a:t>
          </a:r>
          <a:r>
            <a:rPr lang="en-US" sz="1100" baseline="0"/>
            <a:t> individual scores and removing the 1994-1995 GRAZE and COVER as these were dropped by DEQ.</a:t>
          </a:r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i="1"/>
            <a:t>David Ward, Water Resources Team, B&amp;D, Loudoun County Government</a:t>
          </a:r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  <cdr:relSizeAnchor xmlns:cdr="http://schemas.openxmlformats.org/drawingml/2006/chartDrawing">
    <cdr:from>
      <cdr:x>0.34279</cdr:x>
      <cdr:y>0.8013</cdr:y>
    </cdr:from>
    <cdr:to>
      <cdr:x>0.66076</cdr:x>
      <cdr:y>0.85668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970161" y="5039032"/>
          <a:ext cx="2755081" cy="348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Also included nearby DEQ site GOO002.38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  <cdr:relSizeAnchor xmlns:cdr="http://schemas.openxmlformats.org/drawingml/2006/chartDrawing">
    <cdr:from>
      <cdr:x>0.26982</cdr:x>
      <cdr:y>0.8013</cdr:y>
    </cdr:from>
    <cdr:to>
      <cdr:x>0.68567</cdr:x>
      <cdr:y>0.89272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339052" y="5043169"/>
          <a:ext cx="3605030" cy="575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Also included nearby DEQ site CAX003.69 and CAX3.81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absoluteAnchor>
    <xdr:pos x="0" y="0"/>
    <xdr:ext cx="9489192" cy="628793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  <cdr:relSizeAnchor xmlns:cdr="http://schemas.openxmlformats.org/drawingml/2006/chartDrawing">
    <cdr:from>
      <cdr:x>0.3338</cdr:x>
      <cdr:y>0.77395</cdr:y>
    </cdr:from>
    <cdr:to>
      <cdr:x>0.48122</cdr:x>
      <cdr:y>0.88123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893671" y="4871013"/>
          <a:ext cx="1278038" cy="67519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Number of sites:</a:t>
          </a:r>
        </a:p>
        <a:p xmlns:a="http://schemas.openxmlformats.org/drawingml/2006/main">
          <a:r>
            <a:rPr lang="en-US" sz="1100"/>
            <a:t>Rural =  181</a:t>
          </a:r>
        </a:p>
        <a:p xmlns:a="http://schemas.openxmlformats.org/drawingml/2006/main">
          <a:r>
            <a:rPr lang="en-US" sz="1100"/>
            <a:t>Suburban = 52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304800</xdr:colOff>
      <xdr:row>19</xdr:row>
      <xdr:rowOff>133350</xdr:rowOff>
    </xdr:from>
    <xdr:to>
      <xdr:col>31</xdr:col>
      <xdr:colOff>266700</xdr:colOff>
      <xdr:row>31</xdr:row>
      <xdr:rowOff>57150</xdr:rowOff>
    </xdr:to>
    <xdr:sp macro="" textlink="">
      <xdr:nvSpPr>
        <xdr:cNvPr id="2" name="TextBox 1"/>
        <xdr:cNvSpPr txBox="1"/>
      </xdr:nvSpPr>
      <xdr:spPr>
        <a:xfrm>
          <a:off x="9134475" y="3028950"/>
          <a:ext cx="5448300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table has been reordered for the composite chart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390525</xdr:colOff>
      <xdr:row>5</xdr:row>
      <xdr:rowOff>114300</xdr:rowOff>
    </xdr:from>
    <xdr:to>
      <xdr:col>24</xdr:col>
      <xdr:colOff>200025</xdr:colOff>
      <xdr:row>14</xdr:row>
      <xdr:rowOff>57150</xdr:rowOff>
    </xdr:to>
    <xdr:sp macro="" textlink="">
      <xdr:nvSpPr>
        <xdr:cNvPr id="2" name="TextBox 1"/>
        <xdr:cNvSpPr txBox="1"/>
      </xdr:nvSpPr>
      <xdr:spPr>
        <a:xfrm>
          <a:off x="8001000" y="876300"/>
          <a:ext cx="2247900" cy="1314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Cell highlighted in yellow have been graphed</a:t>
          </a:r>
        </a:p>
      </xdr:txBody>
    </xdr:sp>
    <xdr:clientData/>
  </xdr:twoCellAnchor>
  <xdr:twoCellAnchor>
    <xdr:from>
      <xdr:col>21</xdr:col>
      <xdr:colOff>342900</xdr:colOff>
      <xdr:row>20</xdr:row>
      <xdr:rowOff>19050</xdr:rowOff>
    </xdr:from>
    <xdr:to>
      <xdr:col>28</xdr:col>
      <xdr:colOff>190500</xdr:colOff>
      <xdr:row>33</xdr:row>
      <xdr:rowOff>142875</xdr:rowOff>
    </xdr:to>
    <xdr:sp macro="" textlink="">
      <xdr:nvSpPr>
        <xdr:cNvPr id="3" name="TextBox 2"/>
        <xdr:cNvSpPr txBox="1"/>
      </xdr:nvSpPr>
      <xdr:spPr>
        <a:xfrm>
          <a:off x="8562975" y="3067050"/>
          <a:ext cx="4114800" cy="2105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table is in original order and used to chart individual sites.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(Do not delete)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47625</xdr:rowOff>
    </xdr:from>
    <xdr:to>
      <xdr:col>13</xdr:col>
      <xdr:colOff>533400</xdr:colOff>
      <xdr:row>14</xdr:row>
      <xdr:rowOff>133350</xdr:rowOff>
    </xdr:to>
    <xdr:sp macro="" textlink="">
      <xdr:nvSpPr>
        <xdr:cNvPr id="2" name="TextBox 1"/>
        <xdr:cNvSpPr txBox="1"/>
      </xdr:nvSpPr>
      <xdr:spPr>
        <a:xfrm>
          <a:off x="7953375" y="1381125"/>
          <a:ext cx="3943350" cy="1419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is a subset of the 2009 Loudoun County Stream Assessment in which of the 500</a:t>
          </a:r>
          <a:r>
            <a:rPr lang="en-US" sz="1100" baseline="0"/>
            <a:t> habitat assessment, this list of 23 were intentionally coincided with DEQ for QA/QC.</a:t>
          </a:r>
          <a:endParaRPr lang="en-US" sz="1100"/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8</xdr:row>
      <xdr:rowOff>95250</xdr:rowOff>
    </xdr:from>
    <xdr:to>
      <xdr:col>10</xdr:col>
      <xdr:colOff>514350</xdr:colOff>
      <xdr:row>10</xdr:row>
      <xdr:rowOff>66675</xdr:rowOff>
    </xdr:to>
    <xdr:sp macro="" textlink="">
      <xdr:nvSpPr>
        <xdr:cNvPr id="2" name="TextBox 1"/>
        <xdr:cNvSpPr txBox="1"/>
      </xdr:nvSpPr>
      <xdr:spPr>
        <a:xfrm>
          <a:off x="5324475" y="1390650"/>
          <a:ext cx="28384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These are used to create grid lines in charts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0.09929</cdr:x>
      <cdr:y>0.15309</cdr:y>
    </cdr:from>
    <cdr:to>
      <cdr:x>0.23286</cdr:x>
      <cdr:y>0.19707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322" y="962742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Optimal</a:t>
          </a:r>
        </a:p>
      </cdr:txBody>
    </cdr:sp>
  </cdr:relSizeAnchor>
  <cdr:relSizeAnchor xmlns:cdr="http://schemas.openxmlformats.org/drawingml/2006/chartDrawing">
    <cdr:from>
      <cdr:x>0.09693</cdr:x>
      <cdr:y>0.35342</cdr:y>
    </cdr:from>
    <cdr:to>
      <cdr:x>0.2305</cdr:x>
      <cdr:y>0.39739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839" y="222250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Suboptimal</a:t>
          </a:r>
        </a:p>
      </cdr:txBody>
    </cdr:sp>
  </cdr:relSizeAnchor>
  <cdr:relSizeAnchor xmlns:cdr="http://schemas.openxmlformats.org/drawingml/2006/chartDrawing">
    <cdr:from>
      <cdr:x>0.09693</cdr:x>
      <cdr:y>0.57166</cdr:y>
    </cdr:from>
    <cdr:to>
      <cdr:x>0.2305</cdr:x>
      <cdr:y>0.61564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9838" y="3594920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Marginal</a:t>
          </a:r>
        </a:p>
      </cdr:txBody>
    </cdr:sp>
  </cdr:relSizeAnchor>
  <cdr:relSizeAnchor xmlns:cdr="http://schemas.openxmlformats.org/drawingml/2006/chartDrawing">
    <cdr:from>
      <cdr:x>0.09693</cdr:x>
      <cdr:y>0.79805</cdr:y>
    </cdr:from>
    <cdr:to>
      <cdr:x>0.2305</cdr:x>
      <cdr:y>0.84202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9839" y="5018548"/>
          <a:ext cx="1157339" cy="276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Poor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LDG_DEV/Engineering/H2O%20Team/WRMP/Surface_Water_Quality/DEQ_EDAS_Macroinvertibrate/Total_Habitat8_March_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abitat_Loudoun_2013"/>
      <sheetName val="Habitat_Genus_Loudoun_2013"/>
      <sheetName val="Habitat_Family_Loudoun_2013"/>
      <sheetName val="Loudoun"/>
      <sheetName val="Loudoun_Grouped"/>
      <sheetName val="Average_Loudoun"/>
      <sheetName val="Stations_Loudoun"/>
      <sheetName val="Stations_All"/>
      <sheetName val="Unique_Loudoun"/>
      <sheetName val="Loudoun_Sites"/>
      <sheetName val="2009_LC_SA"/>
      <sheetName val="2009_LC_Sites"/>
      <sheetName val="DEQ_and_Versar"/>
      <sheetName val="1AXKR000.77"/>
      <sheetName val="1AXGU000.18"/>
      <sheetName val="1AWAC003.31"/>
      <sheetName val="1ASOC013.05"/>
      <sheetName val="1ASOC012.60"/>
      <sheetName val="1ASOC010.09"/>
      <sheetName val="1ASOC007.06"/>
      <sheetName val="1ASOC000.01"/>
      <sheetName val="1ANOG005.69"/>
      <sheetName val="1ANOG000.91"/>
      <sheetName val="1ANOC000.42"/>
      <sheetName val="1ANOC009.37"/>
      <sheetName val="1APIA001.80"/>
      <sheetName val="1ANOB007.97"/>
      <sheetName val="1ALIV004.78"/>
      <sheetName val="1AGOO022.44"/>
      <sheetName val="1AGOO021.28"/>
      <sheetName val="1AGOO003.18"/>
      <sheetName val="1ACAX004.57"/>
      <sheetName val="1ABUL025.94"/>
      <sheetName val="1ABRB015.43"/>
      <sheetName val="1ABRB006.97"/>
      <sheetName val="1ABR002.15"/>
      <sheetName val="Score_Cla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AD10">
            <v>39902</v>
          </cell>
          <cell r="AE10">
            <v>146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"/>
  <sheetViews>
    <sheetView tabSelected="1" workbookViewId="0">
      <selection activeCell="P19" sqref="P19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U241"/>
  <sheetViews>
    <sheetView workbookViewId="0"/>
  </sheetViews>
  <sheetFormatPr defaultRowHeight="12"/>
  <cols>
    <col min="1" max="1" width="10.5703125" style="32" bestFit="1" customWidth="1"/>
    <col min="2" max="2" width="7.28515625" style="32" bestFit="1" customWidth="1"/>
    <col min="3" max="3" width="5" style="35" hidden="1" customWidth="1"/>
    <col min="4" max="4" width="5.42578125" style="35" hidden="1" customWidth="1"/>
    <col min="5" max="5" width="7.42578125" style="35" hidden="1" customWidth="1"/>
    <col min="6" max="6" width="5.7109375" style="35" hidden="1" customWidth="1"/>
    <col min="7" max="7" width="4.85546875" style="35" hidden="1" customWidth="1"/>
    <col min="8" max="8" width="7.140625" style="35" hidden="1" customWidth="1"/>
    <col min="9" max="9" width="7.42578125" style="35" hidden="1" customWidth="1"/>
    <col min="10" max="11" width="5.85546875" style="35" hidden="1" customWidth="1"/>
    <col min="12" max="12" width="7.7109375" style="35" hidden="1" customWidth="1"/>
    <col min="13" max="13" width="7.85546875" style="35" hidden="1" customWidth="1"/>
    <col min="14" max="14" width="8.28515625" style="35" hidden="1" customWidth="1"/>
    <col min="15" max="15" width="7.28515625" style="35" hidden="1" customWidth="1"/>
    <col min="16" max="16" width="9.85546875" style="36" bestFit="1" customWidth="1"/>
    <col min="17" max="17" width="22" style="35" customWidth="1"/>
    <col min="18" max="18" width="26.7109375" style="35" customWidth="1"/>
    <col min="19" max="19" width="28.5703125" style="35" customWidth="1"/>
    <col min="20" max="16384" width="9.140625" style="35"/>
  </cols>
  <sheetData>
    <row r="1" spans="1:21">
      <c r="A1" s="32" t="s">
        <v>0</v>
      </c>
      <c r="B1" s="32" t="s">
        <v>3</v>
      </c>
      <c r="C1" s="33" t="s">
        <v>10</v>
      </c>
      <c r="D1" s="33" t="s">
        <v>11</v>
      </c>
      <c r="E1" s="33" t="s">
        <v>12</v>
      </c>
      <c r="F1" s="33" t="s">
        <v>13</v>
      </c>
      <c r="G1" s="33" t="s">
        <v>14</v>
      </c>
      <c r="H1" s="33" t="s">
        <v>31</v>
      </c>
      <c r="I1" s="33" t="s">
        <v>32</v>
      </c>
      <c r="J1" s="33" t="s">
        <v>15</v>
      </c>
      <c r="K1" s="33" t="s">
        <v>16</v>
      </c>
      <c r="L1" s="33" t="s">
        <v>17</v>
      </c>
      <c r="M1" s="33" t="s">
        <v>33</v>
      </c>
      <c r="N1" s="33" t="s">
        <v>18</v>
      </c>
      <c r="O1" s="33" t="s">
        <v>19</v>
      </c>
      <c r="P1" s="34" t="s">
        <v>481</v>
      </c>
      <c r="Q1" s="35" t="s">
        <v>2</v>
      </c>
      <c r="S1" s="35" t="s">
        <v>181</v>
      </c>
      <c r="T1" s="35" t="s">
        <v>186</v>
      </c>
      <c r="U1" s="35" t="s">
        <v>526</v>
      </c>
    </row>
    <row r="2" spans="1:21">
      <c r="A2" s="32" t="s">
        <v>56</v>
      </c>
      <c r="B2" s="32">
        <v>40248</v>
      </c>
      <c r="C2" s="35">
        <v>15</v>
      </c>
      <c r="D2" s="35">
        <v>13</v>
      </c>
      <c r="E2" s="35">
        <v>10</v>
      </c>
      <c r="F2" s="35">
        <v>11</v>
      </c>
      <c r="G2" s="35">
        <v>20</v>
      </c>
      <c r="J2" s="35">
        <v>17</v>
      </c>
      <c r="K2" s="35">
        <v>9</v>
      </c>
      <c r="L2" s="35">
        <v>9</v>
      </c>
      <c r="N2" s="35">
        <v>15</v>
      </c>
      <c r="O2" s="35">
        <v>19</v>
      </c>
      <c r="P2" s="36">
        <f t="shared" ref="P2:P33" si="0">SUM(C2:O2)</f>
        <v>138</v>
      </c>
      <c r="Q2" s="35" t="str">
        <f>VLOOKUP(A2,Station_NRO!$A$2:$I$106,2,FALSE)</f>
        <v>Piney Run</v>
      </c>
      <c r="R2" s="35" t="str">
        <f>CONCATENATE(Q2," -  ",A2)</f>
        <v>Piney Run -  1APIA001.80</v>
      </c>
      <c r="S2" s="35" t="str">
        <f>VLOOKUP(A2,Station_NRO!$A$2:$I$106,3,FALSE)</f>
        <v>Rt. 671 (Harpers Ferry Rd)</v>
      </c>
      <c r="T2" s="35" t="str">
        <f>VLOOKUP(A2,Station_NRO!$A$2:$I$106,9,FALSE)</f>
        <v>VAN-A01R</v>
      </c>
      <c r="U2" s="35" t="s">
        <v>525</v>
      </c>
    </row>
    <row r="3" spans="1:21">
      <c r="A3" s="32" t="s">
        <v>56</v>
      </c>
      <c r="B3" s="32">
        <v>40511</v>
      </c>
      <c r="C3" s="35">
        <v>18</v>
      </c>
      <c r="D3" s="35">
        <v>10</v>
      </c>
      <c r="E3" s="35">
        <v>9</v>
      </c>
      <c r="F3" s="35">
        <v>12</v>
      </c>
      <c r="G3" s="35">
        <v>13</v>
      </c>
      <c r="J3" s="35">
        <v>15</v>
      </c>
      <c r="K3" s="35">
        <v>10</v>
      </c>
      <c r="L3" s="35">
        <v>11</v>
      </c>
      <c r="N3" s="35">
        <v>14</v>
      </c>
      <c r="O3" s="35">
        <v>13</v>
      </c>
      <c r="P3" s="36">
        <f t="shared" si="0"/>
        <v>125</v>
      </c>
      <c r="Q3" s="35" t="str">
        <f>VLOOKUP(A3,Station_NRO!$A$2:$I$106,2,FALSE)</f>
        <v>Piney Run</v>
      </c>
      <c r="S3" s="35" t="str">
        <f>VLOOKUP(A3,Station_NRO!$A$2:$I$106,3,FALSE)</f>
        <v>Rt. 671 (Harpers Ferry Rd)</v>
      </c>
      <c r="T3" s="35" t="str">
        <f>VLOOKUP(A3,Station_NRO!$A$2:$I$106,9,FALSE)</f>
        <v>VAN-A01R</v>
      </c>
      <c r="U3" s="35" t="s">
        <v>525</v>
      </c>
    </row>
    <row r="4" spans="1:21">
      <c r="A4" s="32" t="s">
        <v>56</v>
      </c>
      <c r="B4" s="32">
        <v>41016</v>
      </c>
      <c r="C4" s="35">
        <v>19</v>
      </c>
      <c r="D4" s="35">
        <v>12</v>
      </c>
      <c r="E4" s="35">
        <v>11</v>
      </c>
      <c r="F4" s="35">
        <v>15</v>
      </c>
      <c r="G4" s="35">
        <v>13</v>
      </c>
      <c r="J4" s="35">
        <v>16</v>
      </c>
      <c r="K4" s="35">
        <v>11</v>
      </c>
      <c r="L4" s="35">
        <v>13</v>
      </c>
      <c r="N4" s="35">
        <v>16</v>
      </c>
      <c r="O4" s="35">
        <v>16</v>
      </c>
      <c r="P4" s="36">
        <f t="shared" si="0"/>
        <v>142</v>
      </c>
      <c r="Q4" s="35" t="str">
        <f>VLOOKUP(A4,Station_NRO!$A$2:$I$106,2,FALSE)</f>
        <v>Piney Run</v>
      </c>
      <c r="S4" s="35" t="str">
        <f>VLOOKUP(A4,Station_NRO!$A$2:$I$106,3,FALSE)</f>
        <v>Rt. 671 (Harpers Ferry Rd)</v>
      </c>
      <c r="T4" s="35" t="str">
        <f>VLOOKUP(A4,Station_NRO!$A$2:$I$106,9,FALSE)</f>
        <v>VAN-A01R</v>
      </c>
      <c r="U4" s="35" t="s">
        <v>525</v>
      </c>
    </row>
    <row r="5" spans="1:21">
      <c r="A5" s="32" t="s">
        <v>56</v>
      </c>
      <c r="B5" s="32">
        <v>41246</v>
      </c>
      <c r="C5" s="35">
        <v>18</v>
      </c>
      <c r="D5" s="35">
        <v>10</v>
      </c>
      <c r="E5" s="35">
        <v>10</v>
      </c>
      <c r="F5" s="35">
        <v>14</v>
      </c>
      <c r="G5" s="35">
        <v>17</v>
      </c>
      <c r="J5" s="35">
        <v>17</v>
      </c>
      <c r="K5" s="35">
        <v>9</v>
      </c>
      <c r="L5" s="35">
        <v>14</v>
      </c>
      <c r="N5" s="35">
        <v>17</v>
      </c>
      <c r="O5" s="35">
        <v>13</v>
      </c>
      <c r="P5" s="36">
        <f t="shared" si="0"/>
        <v>139</v>
      </c>
      <c r="Q5" s="35" t="str">
        <f>VLOOKUP(A5,Station_NRO!$A$2:$I$106,2,FALSE)</f>
        <v>Piney Run</v>
      </c>
      <c r="S5" s="35" t="str">
        <f>VLOOKUP(A5,Station_NRO!$A$2:$I$106,3,FALSE)</f>
        <v>Rt. 671 (Harpers Ferry Rd)</v>
      </c>
      <c r="T5" s="35" t="str">
        <f>VLOOKUP(A5,Station_NRO!$A$2:$I$106,9,FALSE)</f>
        <v>VAN-A01R</v>
      </c>
      <c r="U5" s="35" t="s">
        <v>525</v>
      </c>
    </row>
    <row r="6" spans="1:21">
      <c r="A6" s="32" t="s">
        <v>58</v>
      </c>
      <c r="B6" s="32">
        <v>40679</v>
      </c>
      <c r="C6" s="35">
        <v>20</v>
      </c>
      <c r="D6" s="35">
        <v>14</v>
      </c>
      <c r="E6" s="35">
        <v>15</v>
      </c>
      <c r="F6" s="35">
        <v>8</v>
      </c>
      <c r="G6" s="35">
        <v>18</v>
      </c>
      <c r="J6" s="35">
        <v>13</v>
      </c>
      <c r="K6" s="35">
        <v>20</v>
      </c>
      <c r="L6" s="35">
        <v>7</v>
      </c>
      <c r="N6" s="35">
        <v>12</v>
      </c>
      <c r="O6" s="35">
        <v>19</v>
      </c>
      <c r="P6" s="36">
        <f t="shared" si="0"/>
        <v>146</v>
      </c>
      <c r="Q6" s="35" t="str">
        <f>VLOOKUP(A6,Station_NRO!$A$2:$I$106,2,FALSE)</f>
        <v>Piney Run</v>
      </c>
      <c r="R6" s="35" t="str">
        <f>CONCATENATE(Q6," -  ",A6)</f>
        <v>Piney Run -  1APIA003.51</v>
      </c>
      <c r="S6" s="35" t="str">
        <f>VLOOKUP(A6,Station_NRO!$A$2:$I$106,3,FALSE)</f>
        <v>~0.24 RM upstream of Pinehill Lane</v>
      </c>
      <c r="T6" s="35" t="str">
        <f>VLOOKUP(A6,Station_NRO!$A$2:$I$106,9,FALSE)</f>
        <v>VAN-A01R</v>
      </c>
      <c r="U6" s="35" t="s">
        <v>525</v>
      </c>
    </row>
    <row r="7" spans="1:21">
      <c r="A7" s="32" t="s">
        <v>58</v>
      </c>
      <c r="B7" s="32">
        <v>40827</v>
      </c>
      <c r="C7" s="35">
        <v>19</v>
      </c>
      <c r="D7" s="35">
        <v>15</v>
      </c>
      <c r="E7" s="35">
        <v>18</v>
      </c>
      <c r="F7" s="35">
        <v>13</v>
      </c>
      <c r="G7" s="35">
        <v>16</v>
      </c>
      <c r="J7" s="35">
        <v>12</v>
      </c>
      <c r="K7" s="35">
        <v>20</v>
      </c>
      <c r="L7" s="35">
        <v>9</v>
      </c>
      <c r="N7" s="35">
        <v>15</v>
      </c>
      <c r="O7" s="35">
        <v>13</v>
      </c>
      <c r="P7" s="36">
        <f t="shared" si="0"/>
        <v>150</v>
      </c>
      <c r="Q7" s="35" t="str">
        <f>VLOOKUP(A7,Station_NRO!$A$2:$I$106,2,FALSE)</f>
        <v>Piney Run</v>
      </c>
      <c r="S7" s="35" t="str">
        <f>VLOOKUP(A7,Station_NRO!$A$2:$I$106,3,FALSE)</f>
        <v>~0.24 RM upstream of Pinehill Lane</v>
      </c>
      <c r="T7" s="35" t="str">
        <f>VLOOKUP(A7,Station_NRO!$A$2:$I$106,9,FALSE)</f>
        <v>VAN-A01R</v>
      </c>
      <c r="U7" s="35" t="s">
        <v>525</v>
      </c>
    </row>
    <row r="8" spans="1:21">
      <c r="A8" s="32" t="s">
        <v>154</v>
      </c>
      <c r="B8" s="32">
        <v>39938</v>
      </c>
      <c r="C8" s="35">
        <v>13</v>
      </c>
      <c r="D8" s="35">
        <v>6</v>
      </c>
      <c r="E8" s="35">
        <v>6</v>
      </c>
      <c r="F8" s="35">
        <v>9</v>
      </c>
      <c r="G8" s="35">
        <v>20</v>
      </c>
      <c r="J8" s="35">
        <v>17</v>
      </c>
      <c r="K8" s="35">
        <v>8</v>
      </c>
      <c r="L8" s="35">
        <v>9</v>
      </c>
      <c r="N8" s="35">
        <v>17</v>
      </c>
      <c r="O8" s="35">
        <v>18</v>
      </c>
      <c r="P8" s="36">
        <f t="shared" si="0"/>
        <v>123</v>
      </c>
      <c r="Q8" s="35" t="str">
        <f>VLOOKUP(A8,Station_NRO!$A$2:$I$106,2,FALSE)</f>
        <v>Piney Run</v>
      </c>
      <c r="R8" s="35" t="str">
        <f>CONCATENATE(Q8," -  ",A8)</f>
        <v>Piney Run -  1APIA004.67</v>
      </c>
      <c r="S8" s="35" t="str">
        <f>VLOOKUP(A8,Station_NRO!$A$2:$I$106,3,FALSE)</f>
        <v>Rt. 685</v>
      </c>
      <c r="T8" s="35" t="str">
        <f>VLOOKUP(A8,Station_NRO!$A$2:$I$106,9,FALSE)</f>
        <v>VAN-A01R</v>
      </c>
      <c r="U8" s="35" t="s">
        <v>525</v>
      </c>
    </row>
    <row r="9" spans="1:21">
      <c r="A9" s="32" t="s">
        <v>154</v>
      </c>
      <c r="B9" s="32">
        <v>40133</v>
      </c>
      <c r="C9" s="35">
        <v>20</v>
      </c>
      <c r="D9" s="35">
        <v>12</v>
      </c>
      <c r="E9" s="35">
        <v>12</v>
      </c>
      <c r="F9" s="35">
        <v>18</v>
      </c>
      <c r="G9" s="35">
        <v>17</v>
      </c>
      <c r="J9" s="35">
        <v>19</v>
      </c>
      <c r="K9" s="35">
        <v>20</v>
      </c>
      <c r="L9" s="35">
        <v>18</v>
      </c>
      <c r="N9" s="35">
        <v>17</v>
      </c>
      <c r="O9" s="35">
        <v>13</v>
      </c>
      <c r="P9" s="36">
        <f t="shared" si="0"/>
        <v>166</v>
      </c>
      <c r="Q9" s="35" t="str">
        <f>VLOOKUP(A9,Station_NRO!$A$2:$I$106,2,FALSE)</f>
        <v>Piney Run</v>
      </c>
      <c r="S9" s="35" t="str">
        <f>VLOOKUP(A9,Station_NRO!$A$2:$I$106,3,FALSE)</f>
        <v>Rt. 685</v>
      </c>
      <c r="T9" s="35" t="str">
        <f>VLOOKUP(A9,Station_NRO!$A$2:$I$106,9,FALSE)</f>
        <v>VAN-A01R</v>
      </c>
      <c r="U9" s="35" t="s">
        <v>525</v>
      </c>
    </row>
    <row r="10" spans="1:21">
      <c r="A10" s="32" t="s">
        <v>175</v>
      </c>
      <c r="B10" s="32">
        <v>39938</v>
      </c>
      <c r="C10" s="35">
        <v>20</v>
      </c>
      <c r="D10" s="35">
        <v>16</v>
      </c>
      <c r="E10" s="35">
        <v>18</v>
      </c>
      <c r="F10" s="35">
        <v>8</v>
      </c>
      <c r="G10" s="35">
        <v>19</v>
      </c>
      <c r="J10" s="35">
        <v>18</v>
      </c>
      <c r="K10" s="35">
        <v>20</v>
      </c>
      <c r="L10" s="35">
        <v>6</v>
      </c>
      <c r="N10" s="35">
        <v>16</v>
      </c>
      <c r="O10" s="35">
        <v>18</v>
      </c>
      <c r="P10" s="36">
        <f t="shared" si="0"/>
        <v>159</v>
      </c>
      <c r="Q10" s="35" t="str">
        <f>VLOOKUP(A10,Station_NRO!$A$2:$I$106,2,FALSE)</f>
        <v>UT To Piney Run (PIA)</v>
      </c>
      <c r="R10" s="35" t="str">
        <f>CONCATENATE(Q10," -  ",A10)</f>
        <v>UT To Piney Run (PIA) -  1AXKT000.30</v>
      </c>
      <c r="S10" s="35" t="str">
        <f>VLOOKUP(A10,Station_NRO!$A$2:$I$106,3,FALSE)</f>
        <v>Arnold Trail in BRCES</v>
      </c>
      <c r="T10" s="35" t="str">
        <f>VLOOKUP(A10,Station_NRO!$A$2:$I$106,9,FALSE)</f>
        <v>VAN-A01R</v>
      </c>
      <c r="U10" s="35" t="s">
        <v>525</v>
      </c>
    </row>
    <row r="11" spans="1:21">
      <c r="A11" s="32" t="s">
        <v>175</v>
      </c>
      <c r="B11" s="32">
        <v>40133</v>
      </c>
      <c r="C11" s="35">
        <v>20</v>
      </c>
      <c r="D11" s="35">
        <v>10</v>
      </c>
      <c r="E11" s="35">
        <v>12</v>
      </c>
      <c r="F11" s="35">
        <v>17</v>
      </c>
      <c r="G11" s="35">
        <v>17</v>
      </c>
      <c r="J11" s="35">
        <v>16</v>
      </c>
      <c r="K11" s="35">
        <v>20</v>
      </c>
      <c r="L11" s="35">
        <v>16</v>
      </c>
      <c r="N11" s="35">
        <v>12</v>
      </c>
      <c r="O11" s="35">
        <v>13</v>
      </c>
      <c r="P11" s="36">
        <f t="shared" si="0"/>
        <v>153</v>
      </c>
      <c r="Q11" s="35" t="str">
        <f>VLOOKUP(A11,Station_NRO!$A$2:$I$106,2,FALSE)</f>
        <v>UT To Piney Run (PIA)</v>
      </c>
      <c r="S11" s="35" t="str">
        <f>VLOOKUP(A11,Station_NRO!$A$2:$I$106,3,FALSE)</f>
        <v>Arnold Trail in BRCES</v>
      </c>
      <c r="T11" s="35" t="str">
        <f>VLOOKUP(A11,Station_NRO!$A$2:$I$106,9,FALSE)</f>
        <v>VAN-A01R</v>
      </c>
      <c r="U11" s="35" t="s">
        <v>525</v>
      </c>
    </row>
    <row r="12" spans="1:21">
      <c r="A12" s="32" t="s">
        <v>97</v>
      </c>
      <c r="B12" s="32">
        <v>39527</v>
      </c>
      <c r="C12" s="35">
        <v>19</v>
      </c>
      <c r="D12" s="35">
        <v>10</v>
      </c>
      <c r="E12" s="35">
        <v>14</v>
      </c>
      <c r="F12" s="35">
        <v>12</v>
      </c>
      <c r="G12" s="35">
        <v>20</v>
      </c>
      <c r="J12" s="35">
        <v>13</v>
      </c>
      <c r="K12" s="35">
        <v>13</v>
      </c>
      <c r="L12" s="35">
        <v>9</v>
      </c>
      <c r="N12" s="35">
        <v>17</v>
      </c>
      <c r="O12" s="35">
        <v>18</v>
      </c>
      <c r="P12" s="36">
        <f t="shared" si="0"/>
        <v>145</v>
      </c>
      <c r="Q12" s="35" t="str">
        <f>VLOOKUP(A12,Station_NRO!$A$2:$I$106,2,FALSE)</f>
        <v>Catoctin Creek</v>
      </c>
      <c r="R12" s="35" t="str">
        <f>CONCATENATE(Q12," -  ",A12)</f>
        <v>Catoctin Creek -  1ACAX003.69</v>
      </c>
      <c r="S12" s="35" t="str">
        <f>VLOOKUP(A12,Station_NRO!$A$2:$I$106,3,FALSE)</f>
        <v>0.4 mi. downstream from Rt. 663</v>
      </c>
      <c r="T12" s="35" t="str">
        <f>VLOOKUP(A12,Station_NRO!$A$2:$I$106,9,FALSE)</f>
        <v>VAN-A02R</v>
      </c>
      <c r="U12" s="35" t="s">
        <v>525</v>
      </c>
    </row>
    <row r="13" spans="1:21">
      <c r="A13" s="32" t="s">
        <v>97</v>
      </c>
      <c r="B13" s="32">
        <v>39750</v>
      </c>
      <c r="C13" s="35">
        <v>19</v>
      </c>
      <c r="D13" s="35">
        <v>12</v>
      </c>
      <c r="E13" s="35">
        <v>13</v>
      </c>
      <c r="F13" s="35">
        <v>15</v>
      </c>
      <c r="G13" s="35">
        <v>15</v>
      </c>
      <c r="J13" s="35">
        <v>13</v>
      </c>
      <c r="K13" s="35">
        <v>10</v>
      </c>
      <c r="L13" s="35">
        <v>10</v>
      </c>
      <c r="N13" s="35">
        <v>16</v>
      </c>
      <c r="O13" s="35">
        <v>19</v>
      </c>
      <c r="P13" s="36">
        <f t="shared" si="0"/>
        <v>142</v>
      </c>
      <c r="Q13" s="35" t="str">
        <f>VLOOKUP(A13,Station_NRO!$A$2:$I$106,2,FALSE)</f>
        <v>Catoctin Creek</v>
      </c>
      <c r="S13" s="35" t="str">
        <f>VLOOKUP(A13,Station_NRO!$A$2:$I$106,3,FALSE)</f>
        <v>0.4 mi. downstream from Rt. 663</v>
      </c>
      <c r="T13" s="35" t="str">
        <f>VLOOKUP(A13,Station_NRO!$A$2:$I$106,9,FALSE)</f>
        <v>VAN-A02R</v>
      </c>
      <c r="U13" s="35" t="s">
        <v>525</v>
      </c>
    </row>
    <row r="14" spans="1:21">
      <c r="A14" s="32" t="s">
        <v>26</v>
      </c>
      <c r="B14" s="32">
        <v>41058</v>
      </c>
      <c r="C14" s="35">
        <v>19</v>
      </c>
      <c r="D14" s="35">
        <v>17</v>
      </c>
      <c r="E14" s="35">
        <v>17</v>
      </c>
      <c r="F14" s="35">
        <v>12</v>
      </c>
      <c r="G14" s="35">
        <v>16</v>
      </c>
      <c r="J14" s="35">
        <v>12</v>
      </c>
      <c r="K14" s="35">
        <v>16</v>
      </c>
      <c r="L14" s="35">
        <v>13</v>
      </c>
      <c r="N14" s="35">
        <v>17</v>
      </c>
      <c r="O14" s="35">
        <v>19</v>
      </c>
      <c r="P14" s="36">
        <f t="shared" si="0"/>
        <v>158</v>
      </c>
      <c r="Q14" s="35" t="str">
        <f>VLOOKUP(A14,Station_NRO!$A$2:$I$106,2,FALSE)</f>
        <v>Catoctin Creek</v>
      </c>
      <c r="R14" s="35" t="str">
        <f>CONCATENATE(Q14," -  ",A14)</f>
        <v>Catoctin Creek -  1ACAX003.81</v>
      </c>
      <c r="S14" s="35" t="str">
        <f>VLOOKUP(A14,Station_NRO!$A$2:$I$106,3,FALSE)</f>
        <v>~0.5 RM downstream from Rt. 663</v>
      </c>
      <c r="T14" s="35" t="str">
        <f>VLOOKUP(A14,Station_NRO!$A$2:$I$106,9,FALSE)</f>
        <v>VAN-A02R</v>
      </c>
      <c r="U14" s="35" t="s">
        <v>525</v>
      </c>
    </row>
    <row r="15" spans="1:21">
      <c r="A15" s="32" t="s">
        <v>26</v>
      </c>
      <c r="B15" s="32">
        <v>41144</v>
      </c>
      <c r="C15" s="35">
        <v>19</v>
      </c>
      <c r="D15" s="35">
        <v>13</v>
      </c>
      <c r="E15" s="35">
        <v>14</v>
      </c>
      <c r="F15" s="35">
        <v>16</v>
      </c>
      <c r="G15" s="35">
        <v>12</v>
      </c>
      <c r="J15" s="35">
        <v>13</v>
      </c>
      <c r="K15" s="35">
        <v>14</v>
      </c>
      <c r="L15" s="35">
        <v>16</v>
      </c>
      <c r="N15" s="35">
        <v>13</v>
      </c>
      <c r="O15" s="35">
        <v>12</v>
      </c>
      <c r="P15" s="36">
        <f t="shared" si="0"/>
        <v>142</v>
      </c>
      <c r="Q15" s="35" t="str">
        <f>VLOOKUP(A15,Station_NRO!$A$2:$I$106,2,FALSE)</f>
        <v>Catoctin Creek</v>
      </c>
      <c r="S15" s="35" t="str">
        <f>VLOOKUP(A15,Station_NRO!$A$2:$I$106,3,FALSE)</f>
        <v>~0.5 RM downstream from Rt. 663</v>
      </c>
      <c r="T15" s="35" t="str">
        <f>VLOOKUP(A15,Station_NRO!$A$2:$I$106,9,FALSE)</f>
        <v>VAN-A02R</v>
      </c>
      <c r="U15" s="35" t="s">
        <v>525</v>
      </c>
    </row>
    <row r="16" spans="1:21">
      <c r="A16" s="32" t="s">
        <v>98</v>
      </c>
      <c r="B16" s="32">
        <v>34597</v>
      </c>
      <c r="C16" s="35">
        <v>18</v>
      </c>
      <c r="D16" s="35">
        <v>16</v>
      </c>
      <c r="E16" s="35">
        <v>16</v>
      </c>
      <c r="F16" s="35">
        <v>18</v>
      </c>
      <c r="G16" s="35">
        <v>17</v>
      </c>
      <c r="J16" s="35">
        <v>16</v>
      </c>
      <c r="K16" s="35">
        <v>16</v>
      </c>
      <c r="L16" s="35">
        <v>16</v>
      </c>
      <c r="N16" s="35">
        <v>18</v>
      </c>
      <c r="O16" s="35">
        <v>17</v>
      </c>
      <c r="P16" s="36">
        <f t="shared" si="0"/>
        <v>168</v>
      </c>
      <c r="Q16" s="35" t="str">
        <f>VLOOKUP(A16,Station_NRO!$A$2:$I$106,2,FALSE)</f>
        <v>Catoctin Creek</v>
      </c>
      <c r="R16" s="35" t="str">
        <f>CONCATENATE(Q16," -  ",A16)</f>
        <v>Catoctin Creek -  1ACAX004.57</v>
      </c>
      <c r="S16" s="35" t="str">
        <f>VLOOKUP(A16,Station_NRO!$A$2:$I$106,3,FALSE)</f>
        <v>Rt. 663</v>
      </c>
      <c r="T16" s="35" t="str">
        <f>VLOOKUP(A16,Station_NRO!$A$2:$I$106,9,FALSE)</f>
        <v>VAN-A02R</v>
      </c>
      <c r="U16" s="35" t="s">
        <v>525</v>
      </c>
    </row>
    <row r="17" spans="1:21">
      <c r="A17" s="32" t="s">
        <v>98</v>
      </c>
      <c r="B17" s="32">
        <v>34814</v>
      </c>
      <c r="C17" s="35">
        <v>19</v>
      </c>
      <c r="D17" s="35">
        <v>18</v>
      </c>
      <c r="E17" s="35">
        <v>18</v>
      </c>
      <c r="F17" s="35">
        <v>17</v>
      </c>
      <c r="G17" s="35">
        <v>18</v>
      </c>
      <c r="J17" s="35">
        <v>18</v>
      </c>
      <c r="K17" s="35">
        <v>19</v>
      </c>
      <c r="L17" s="35">
        <v>17</v>
      </c>
      <c r="N17" s="35">
        <v>18</v>
      </c>
      <c r="O17" s="35">
        <v>17</v>
      </c>
      <c r="P17" s="36">
        <f t="shared" si="0"/>
        <v>179</v>
      </c>
      <c r="Q17" s="35" t="str">
        <f>VLOOKUP(A17,Station_NRO!$A$2:$I$106,2,FALSE)</f>
        <v>Catoctin Creek</v>
      </c>
      <c r="S17" s="35" t="str">
        <f>VLOOKUP(A17,Station_NRO!$A$2:$I$106,3,FALSE)</f>
        <v>Rt. 663</v>
      </c>
      <c r="T17" s="35" t="str">
        <f>VLOOKUP(A17,Station_NRO!$A$2:$I$106,9,FALSE)</f>
        <v>VAN-A02R</v>
      </c>
      <c r="U17" s="35" t="s">
        <v>525</v>
      </c>
    </row>
    <row r="18" spans="1:21">
      <c r="A18" s="32" t="s">
        <v>98</v>
      </c>
      <c r="B18" s="32">
        <v>34983</v>
      </c>
      <c r="C18" s="35">
        <v>19</v>
      </c>
      <c r="D18" s="35">
        <v>19</v>
      </c>
      <c r="E18" s="35">
        <v>19</v>
      </c>
      <c r="F18" s="35">
        <v>17</v>
      </c>
      <c r="G18" s="35">
        <v>18</v>
      </c>
      <c r="J18" s="35">
        <v>18</v>
      </c>
      <c r="K18" s="35">
        <v>17</v>
      </c>
      <c r="L18" s="35">
        <v>17</v>
      </c>
      <c r="N18" s="35">
        <v>18</v>
      </c>
      <c r="O18" s="35">
        <v>18</v>
      </c>
      <c r="P18" s="36">
        <f t="shared" si="0"/>
        <v>180</v>
      </c>
      <c r="Q18" s="35" t="str">
        <f>VLOOKUP(A18,Station_NRO!$A$2:$I$106,2,FALSE)</f>
        <v>Catoctin Creek</v>
      </c>
      <c r="S18" s="35" t="str">
        <f>VLOOKUP(A18,Station_NRO!$A$2:$I$106,3,FALSE)</f>
        <v>Rt. 663</v>
      </c>
      <c r="T18" s="35" t="str">
        <f>VLOOKUP(A18,Station_NRO!$A$2:$I$106,9,FALSE)</f>
        <v>VAN-A02R</v>
      </c>
      <c r="U18" s="35" t="s">
        <v>525</v>
      </c>
    </row>
    <row r="19" spans="1:21">
      <c r="A19" s="32" t="s">
        <v>98</v>
      </c>
      <c r="B19" s="32">
        <v>35206</v>
      </c>
      <c r="C19" s="35">
        <v>19</v>
      </c>
      <c r="D19" s="35">
        <v>19</v>
      </c>
      <c r="E19" s="35">
        <v>18</v>
      </c>
      <c r="F19" s="35">
        <v>18</v>
      </c>
      <c r="G19" s="35">
        <v>19</v>
      </c>
      <c r="J19" s="35">
        <v>19</v>
      </c>
      <c r="K19" s="35">
        <v>18</v>
      </c>
      <c r="L19" s="35">
        <v>18</v>
      </c>
      <c r="N19" s="35">
        <v>18</v>
      </c>
      <c r="O19" s="35">
        <v>18</v>
      </c>
      <c r="P19" s="36">
        <f t="shared" si="0"/>
        <v>184</v>
      </c>
      <c r="Q19" s="35" t="str">
        <f>VLOOKUP(A19,Station_NRO!$A$2:$I$106,2,FALSE)</f>
        <v>Catoctin Creek</v>
      </c>
      <c r="S19" s="35" t="str">
        <f>VLOOKUP(A19,Station_NRO!$A$2:$I$106,3,FALSE)</f>
        <v>Rt. 663</v>
      </c>
      <c r="T19" s="35" t="str">
        <f>VLOOKUP(A19,Station_NRO!$A$2:$I$106,9,FALSE)</f>
        <v>VAN-A02R</v>
      </c>
      <c r="U19" s="35" t="s">
        <v>525</v>
      </c>
    </row>
    <row r="20" spans="1:21">
      <c r="A20" s="32" t="s">
        <v>98</v>
      </c>
      <c r="B20" s="32">
        <v>35362</v>
      </c>
      <c r="C20" s="35">
        <v>18</v>
      </c>
      <c r="D20" s="35">
        <v>18</v>
      </c>
      <c r="E20" s="35">
        <v>19</v>
      </c>
      <c r="F20" s="35">
        <v>18</v>
      </c>
      <c r="G20" s="35">
        <v>18</v>
      </c>
      <c r="J20" s="35">
        <v>17</v>
      </c>
      <c r="K20" s="35">
        <v>19</v>
      </c>
      <c r="L20" s="35">
        <v>16</v>
      </c>
      <c r="N20" s="35">
        <v>18</v>
      </c>
      <c r="O20" s="35">
        <v>17</v>
      </c>
      <c r="P20" s="36">
        <f t="shared" si="0"/>
        <v>178</v>
      </c>
      <c r="Q20" s="35" t="str">
        <f>VLOOKUP(A20,Station_NRO!$A$2:$I$106,2,FALSE)</f>
        <v>Catoctin Creek</v>
      </c>
      <c r="S20" s="35" t="str">
        <f>VLOOKUP(A20,Station_NRO!$A$2:$I$106,3,FALSE)</f>
        <v>Rt. 663</v>
      </c>
      <c r="T20" s="35" t="str">
        <f>VLOOKUP(A20,Station_NRO!$A$2:$I$106,9,FALSE)</f>
        <v>VAN-A02R</v>
      </c>
      <c r="U20" s="35" t="s">
        <v>525</v>
      </c>
    </row>
    <row r="21" spans="1:21">
      <c r="A21" s="32" t="s">
        <v>98</v>
      </c>
      <c r="B21" s="32">
        <v>35524</v>
      </c>
      <c r="C21" s="35">
        <v>19</v>
      </c>
      <c r="D21" s="35">
        <v>17</v>
      </c>
      <c r="E21" s="35">
        <v>17</v>
      </c>
      <c r="F21" s="35">
        <v>18</v>
      </c>
      <c r="G21" s="35">
        <v>19</v>
      </c>
      <c r="J21" s="35">
        <v>18</v>
      </c>
      <c r="K21" s="35">
        <v>17</v>
      </c>
      <c r="L21" s="35">
        <v>18</v>
      </c>
      <c r="N21" s="35">
        <v>18</v>
      </c>
      <c r="O21" s="35">
        <v>19</v>
      </c>
      <c r="P21" s="36">
        <f t="shared" si="0"/>
        <v>180</v>
      </c>
      <c r="Q21" s="35" t="str">
        <f>VLOOKUP(A21,Station_NRO!$A$2:$I$106,2,FALSE)</f>
        <v>Catoctin Creek</v>
      </c>
      <c r="S21" s="35" t="str">
        <f>VLOOKUP(A21,Station_NRO!$A$2:$I$106,3,FALSE)</f>
        <v>Rt. 663</v>
      </c>
      <c r="T21" s="35" t="str">
        <f>VLOOKUP(A21,Station_NRO!$A$2:$I$106,9,FALSE)</f>
        <v>VAN-A02R</v>
      </c>
      <c r="U21" s="35" t="s">
        <v>525</v>
      </c>
    </row>
    <row r="22" spans="1:21">
      <c r="A22" s="32" t="s">
        <v>98</v>
      </c>
      <c r="B22" s="32">
        <v>35704</v>
      </c>
      <c r="C22" s="35">
        <v>19</v>
      </c>
      <c r="D22" s="35">
        <v>18</v>
      </c>
      <c r="E22" s="35">
        <v>18</v>
      </c>
      <c r="F22" s="35">
        <v>17</v>
      </c>
      <c r="G22" s="35">
        <v>18</v>
      </c>
      <c r="J22" s="35">
        <v>17</v>
      </c>
      <c r="K22" s="35">
        <v>17</v>
      </c>
      <c r="L22" s="35">
        <v>17</v>
      </c>
      <c r="N22" s="35">
        <v>19</v>
      </c>
      <c r="O22" s="35">
        <v>17</v>
      </c>
      <c r="P22" s="36">
        <f t="shared" si="0"/>
        <v>177</v>
      </c>
      <c r="Q22" s="35" t="str">
        <f>VLOOKUP(A22,Station_NRO!$A$2:$I$106,2,FALSE)</f>
        <v>Catoctin Creek</v>
      </c>
      <c r="S22" s="35" t="str">
        <f>VLOOKUP(A22,Station_NRO!$A$2:$I$106,3,FALSE)</f>
        <v>Rt. 663</v>
      </c>
      <c r="T22" s="35" t="str">
        <f>VLOOKUP(A22,Station_NRO!$A$2:$I$106,9,FALSE)</f>
        <v>VAN-A02R</v>
      </c>
      <c r="U22" s="35" t="s">
        <v>525</v>
      </c>
    </row>
    <row r="23" spans="1:21">
      <c r="A23" s="32" t="s">
        <v>98</v>
      </c>
      <c r="B23" s="32">
        <v>35941</v>
      </c>
      <c r="C23" s="35">
        <v>17</v>
      </c>
      <c r="D23" s="35">
        <v>17</v>
      </c>
      <c r="E23" s="35">
        <v>17</v>
      </c>
      <c r="F23" s="35">
        <v>16</v>
      </c>
      <c r="G23" s="35">
        <v>18</v>
      </c>
      <c r="J23" s="35">
        <v>17</v>
      </c>
      <c r="K23" s="35">
        <v>17</v>
      </c>
      <c r="L23" s="35">
        <v>16</v>
      </c>
      <c r="N23" s="35">
        <v>17</v>
      </c>
      <c r="O23" s="35">
        <v>18</v>
      </c>
      <c r="P23" s="36">
        <f t="shared" si="0"/>
        <v>170</v>
      </c>
      <c r="Q23" s="35" t="str">
        <f>VLOOKUP(A23,Station_NRO!$A$2:$I$106,2,FALSE)</f>
        <v>Catoctin Creek</v>
      </c>
      <c r="S23" s="35" t="str">
        <f>VLOOKUP(A23,Station_NRO!$A$2:$I$106,3,FALSE)</f>
        <v>Rt. 663</v>
      </c>
      <c r="T23" s="35" t="str">
        <f>VLOOKUP(A23,Station_NRO!$A$2:$I$106,9,FALSE)</f>
        <v>VAN-A02R</v>
      </c>
      <c r="U23" s="35" t="s">
        <v>525</v>
      </c>
    </row>
    <row r="24" spans="1:21">
      <c r="A24" s="32" t="s">
        <v>98</v>
      </c>
      <c r="B24" s="32">
        <v>36101</v>
      </c>
      <c r="C24" s="35">
        <v>18</v>
      </c>
      <c r="D24" s="35">
        <v>17</v>
      </c>
      <c r="E24" s="35">
        <v>18</v>
      </c>
      <c r="F24" s="35">
        <v>19</v>
      </c>
      <c r="G24" s="35">
        <v>18</v>
      </c>
      <c r="J24" s="35">
        <v>17</v>
      </c>
      <c r="K24" s="35">
        <v>17</v>
      </c>
      <c r="L24" s="35">
        <v>18</v>
      </c>
      <c r="N24" s="35">
        <v>18</v>
      </c>
      <c r="O24" s="35">
        <v>16</v>
      </c>
      <c r="P24" s="36">
        <f t="shared" si="0"/>
        <v>176</v>
      </c>
      <c r="Q24" s="35" t="str">
        <f>VLOOKUP(A24,Station_NRO!$A$2:$I$106,2,FALSE)</f>
        <v>Catoctin Creek</v>
      </c>
      <c r="S24" s="35" t="str">
        <f>VLOOKUP(A24,Station_NRO!$A$2:$I$106,3,FALSE)</f>
        <v>Rt. 663</v>
      </c>
      <c r="T24" s="35" t="str">
        <f>VLOOKUP(A24,Station_NRO!$A$2:$I$106,9,FALSE)</f>
        <v>VAN-A02R</v>
      </c>
      <c r="U24" s="35" t="s">
        <v>525</v>
      </c>
    </row>
    <row r="25" spans="1:21">
      <c r="A25" s="32" t="s">
        <v>98</v>
      </c>
      <c r="B25" s="32">
        <v>36264</v>
      </c>
      <c r="C25" s="35">
        <v>18</v>
      </c>
      <c r="D25" s="35">
        <v>18</v>
      </c>
      <c r="E25" s="35">
        <v>18</v>
      </c>
      <c r="F25" s="35">
        <v>18</v>
      </c>
      <c r="G25" s="35">
        <v>19</v>
      </c>
      <c r="J25" s="35">
        <v>18</v>
      </c>
      <c r="K25" s="35">
        <v>17</v>
      </c>
      <c r="L25" s="35">
        <v>17</v>
      </c>
      <c r="N25" s="35">
        <v>18</v>
      </c>
      <c r="O25" s="35">
        <v>18</v>
      </c>
      <c r="P25" s="36">
        <f t="shared" si="0"/>
        <v>179</v>
      </c>
      <c r="Q25" s="35" t="str">
        <f>VLOOKUP(A25,Station_NRO!$A$2:$I$106,2,FALSE)</f>
        <v>Catoctin Creek</v>
      </c>
      <c r="S25" s="35" t="str">
        <f>VLOOKUP(A25,Station_NRO!$A$2:$I$106,3,FALSE)</f>
        <v>Rt. 663</v>
      </c>
      <c r="T25" s="35" t="str">
        <f>VLOOKUP(A25,Station_NRO!$A$2:$I$106,9,FALSE)</f>
        <v>VAN-A02R</v>
      </c>
      <c r="U25" s="35" t="s">
        <v>525</v>
      </c>
    </row>
    <row r="26" spans="1:21">
      <c r="A26" s="32" t="s">
        <v>98</v>
      </c>
      <c r="B26" s="32">
        <v>36503</v>
      </c>
      <c r="C26" s="35">
        <v>18</v>
      </c>
      <c r="D26" s="35">
        <v>17</v>
      </c>
      <c r="E26" s="35">
        <v>17</v>
      </c>
      <c r="F26" s="35">
        <v>14</v>
      </c>
      <c r="G26" s="35">
        <v>19</v>
      </c>
      <c r="J26" s="35">
        <v>17</v>
      </c>
      <c r="K26" s="35">
        <v>16</v>
      </c>
      <c r="L26" s="35">
        <v>10</v>
      </c>
      <c r="N26" s="35">
        <v>17</v>
      </c>
      <c r="O26" s="35">
        <v>18</v>
      </c>
      <c r="P26" s="36">
        <f t="shared" si="0"/>
        <v>163</v>
      </c>
      <c r="Q26" s="35" t="str">
        <f>VLOOKUP(A26,Station_NRO!$A$2:$I$106,2,FALSE)</f>
        <v>Catoctin Creek</v>
      </c>
      <c r="S26" s="35" t="str">
        <f>VLOOKUP(A26,Station_NRO!$A$2:$I$106,3,FALSE)</f>
        <v>Rt. 663</v>
      </c>
      <c r="T26" s="35" t="str">
        <f>VLOOKUP(A26,Station_NRO!$A$2:$I$106,9,FALSE)</f>
        <v>VAN-A02R</v>
      </c>
      <c r="U26" s="35" t="s">
        <v>525</v>
      </c>
    </row>
    <row r="27" spans="1:21">
      <c r="A27" s="32" t="s">
        <v>98</v>
      </c>
      <c r="B27" s="32">
        <v>36627</v>
      </c>
      <c r="C27" s="35">
        <v>18</v>
      </c>
      <c r="D27" s="35">
        <v>15</v>
      </c>
      <c r="E27" s="35">
        <v>17</v>
      </c>
      <c r="F27" s="35">
        <v>15</v>
      </c>
      <c r="G27" s="35">
        <v>19</v>
      </c>
      <c r="J27" s="35">
        <v>16</v>
      </c>
      <c r="K27" s="35">
        <v>15</v>
      </c>
      <c r="L27" s="35">
        <v>14</v>
      </c>
      <c r="N27" s="35">
        <v>17</v>
      </c>
      <c r="O27" s="35">
        <v>18</v>
      </c>
      <c r="P27" s="36">
        <f t="shared" si="0"/>
        <v>164</v>
      </c>
      <c r="Q27" s="35" t="str">
        <f>VLOOKUP(A27,Station_NRO!$A$2:$I$106,2,FALSE)</f>
        <v>Catoctin Creek</v>
      </c>
      <c r="S27" s="35" t="str">
        <f>VLOOKUP(A27,Station_NRO!$A$2:$I$106,3,FALSE)</f>
        <v>Rt. 663</v>
      </c>
      <c r="T27" s="35" t="str">
        <f>VLOOKUP(A27,Station_NRO!$A$2:$I$106,9,FALSE)</f>
        <v>VAN-A02R</v>
      </c>
      <c r="U27" s="35" t="s">
        <v>525</v>
      </c>
    </row>
    <row r="28" spans="1:21">
      <c r="A28" s="32" t="s">
        <v>98</v>
      </c>
      <c r="B28" s="32">
        <v>36857</v>
      </c>
      <c r="C28" s="35">
        <v>18</v>
      </c>
      <c r="D28" s="35">
        <v>14</v>
      </c>
      <c r="E28" s="35">
        <v>16</v>
      </c>
      <c r="F28" s="35">
        <v>17</v>
      </c>
      <c r="G28" s="35">
        <v>18</v>
      </c>
      <c r="J28" s="35">
        <v>17</v>
      </c>
      <c r="K28" s="35">
        <v>16</v>
      </c>
      <c r="L28" s="35">
        <v>16</v>
      </c>
      <c r="N28" s="35">
        <v>17</v>
      </c>
      <c r="O28" s="35">
        <v>16</v>
      </c>
      <c r="P28" s="36">
        <f t="shared" si="0"/>
        <v>165</v>
      </c>
      <c r="Q28" s="35" t="str">
        <f>VLOOKUP(A28,Station_NRO!$A$2:$I$106,2,FALSE)</f>
        <v>Catoctin Creek</v>
      </c>
      <c r="S28" s="35" t="str">
        <f>VLOOKUP(A28,Station_NRO!$A$2:$I$106,3,FALSE)</f>
        <v>Rt. 663</v>
      </c>
      <c r="T28" s="35" t="str">
        <f>VLOOKUP(A28,Station_NRO!$A$2:$I$106,9,FALSE)</f>
        <v>VAN-A02R</v>
      </c>
      <c r="U28" s="35" t="s">
        <v>525</v>
      </c>
    </row>
    <row r="29" spans="1:21">
      <c r="A29" s="32" t="s">
        <v>98</v>
      </c>
      <c r="B29" s="32">
        <v>36990</v>
      </c>
      <c r="C29" s="35">
        <v>17</v>
      </c>
      <c r="D29" s="35">
        <v>16</v>
      </c>
      <c r="E29" s="35">
        <v>17</v>
      </c>
      <c r="F29" s="35">
        <v>15</v>
      </c>
      <c r="G29" s="35">
        <v>17</v>
      </c>
      <c r="J29" s="35">
        <v>17</v>
      </c>
      <c r="K29" s="35">
        <v>16</v>
      </c>
      <c r="L29" s="35">
        <v>15</v>
      </c>
      <c r="N29" s="35">
        <v>16</v>
      </c>
      <c r="O29" s="35">
        <v>18</v>
      </c>
      <c r="P29" s="36">
        <f t="shared" si="0"/>
        <v>164</v>
      </c>
      <c r="Q29" s="35" t="str">
        <f>VLOOKUP(A29,Station_NRO!$A$2:$I$106,2,FALSE)</f>
        <v>Catoctin Creek</v>
      </c>
      <c r="S29" s="35" t="str">
        <f>VLOOKUP(A29,Station_NRO!$A$2:$I$106,3,FALSE)</f>
        <v>Rt. 663</v>
      </c>
      <c r="T29" s="35" t="str">
        <f>VLOOKUP(A29,Station_NRO!$A$2:$I$106,9,FALSE)</f>
        <v>VAN-A02R</v>
      </c>
      <c r="U29" s="35" t="s">
        <v>525</v>
      </c>
    </row>
    <row r="30" spans="1:21">
      <c r="A30" s="32" t="s">
        <v>98</v>
      </c>
      <c r="B30" s="32">
        <v>37391</v>
      </c>
      <c r="C30" s="35">
        <v>19</v>
      </c>
      <c r="D30" s="35">
        <v>18</v>
      </c>
      <c r="E30" s="35">
        <v>20</v>
      </c>
      <c r="F30" s="35">
        <v>15</v>
      </c>
      <c r="G30" s="35">
        <v>14</v>
      </c>
      <c r="J30" s="35">
        <v>18</v>
      </c>
      <c r="K30" s="35">
        <v>19</v>
      </c>
      <c r="L30" s="35">
        <v>17</v>
      </c>
      <c r="N30" s="35">
        <v>16</v>
      </c>
      <c r="O30" s="35">
        <v>15</v>
      </c>
      <c r="P30" s="36">
        <f t="shared" si="0"/>
        <v>171</v>
      </c>
      <c r="Q30" s="35" t="str">
        <f>VLOOKUP(A30,Station_NRO!$A$2:$I$106,2,FALSE)</f>
        <v>Catoctin Creek</v>
      </c>
      <c r="S30" s="35" t="str">
        <f>VLOOKUP(A30,Station_NRO!$A$2:$I$106,3,FALSE)</f>
        <v>Rt. 663</v>
      </c>
      <c r="T30" s="35" t="str">
        <f>VLOOKUP(A30,Station_NRO!$A$2:$I$106,9,FALSE)</f>
        <v>VAN-A02R</v>
      </c>
      <c r="U30" s="35" t="s">
        <v>525</v>
      </c>
    </row>
    <row r="31" spans="1:21">
      <c r="A31" s="32" t="s">
        <v>98</v>
      </c>
      <c r="B31" s="32">
        <v>37530</v>
      </c>
      <c r="C31" s="35">
        <v>20</v>
      </c>
      <c r="D31" s="35">
        <v>17</v>
      </c>
      <c r="E31" s="35">
        <v>16</v>
      </c>
      <c r="F31" s="35">
        <v>15</v>
      </c>
      <c r="G31" s="35">
        <v>9</v>
      </c>
      <c r="J31" s="35">
        <v>16</v>
      </c>
      <c r="K31" s="35">
        <v>17</v>
      </c>
      <c r="L31" s="35">
        <v>16</v>
      </c>
      <c r="N31" s="35">
        <v>16</v>
      </c>
      <c r="O31" s="35">
        <v>12</v>
      </c>
      <c r="P31" s="36">
        <f t="shared" si="0"/>
        <v>154</v>
      </c>
      <c r="Q31" s="35" t="str">
        <f>VLOOKUP(A31,Station_NRO!$A$2:$I$106,2,FALSE)</f>
        <v>Catoctin Creek</v>
      </c>
      <c r="S31" s="35" t="str">
        <f>VLOOKUP(A31,Station_NRO!$A$2:$I$106,3,FALSE)</f>
        <v>Rt. 663</v>
      </c>
      <c r="T31" s="35" t="str">
        <f>VLOOKUP(A31,Station_NRO!$A$2:$I$106,9,FALSE)</f>
        <v>VAN-A02R</v>
      </c>
      <c r="U31" s="35" t="s">
        <v>525</v>
      </c>
    </row>
    <row r="32" spans="1:21">
      <c r="A32" s="32" t="s">
        <v>98</v>
      </c>
      <c r="B32" s="32">
        <v>37810</v>
      </c>
      <c r="C32" s="35">
        <v>18</v>
      </c>
      <c r="D32" s="35">
        <v>18</v>
      </c>
      <c r="E32" s="35">
        <v>17</v>
      </c>
      <c r="F32" s="35">
        <v>14</v>
      </c>
      <c r="G32" s="35">
        <v>20</v>
      </c>
      <c r="J32" s="35">
        <v>16</v>
      </c>
      <c r="K32" s="35">
        <v>17</v>
      </c>
      <c r="L32" s="35">
        <v>14</v>
      </c>
      <c r="N32" s="35">
        <v>16</v>
      </c>
      <c r="O32" s="35">
        <v>17</v>
      </c>
      <c r="P32" s="36">
        <f t="shared" si="0"/>
        <v>167</v>
      </c>
      <c r="Q32" s="35" t="str">
        <f>VLOOKUP(A32,Station_NRO!$A$2:$I$106,2,FALSE)</f>
        <v>Catoctin Creek</v>
      </c>
      <c r="S32" s="35" t="str">
        <f>VLOOKUP(A32,Station_NRO!$A$2:$I$106,3,FALSE)</f>
        <v>Rt. 663</v>
      </c>
      <c r="T32" s="35" t="str">
        <f>VLOOKUP(A32,Station_NRO!$A$2:$I$106,9,FALSE)</f>
        <v>VAN-A02R</v>
      </c>
      <c r="U32" s="35" t="s">
        <v>525</v>
      </c>
    </row>
    <row r="33" spans="1:21">
      <c r="A33" s="32" t="s">
        <v>98</v>
      </c>
      <c r="B33" s="32">
        <v>37918</v>
      </c>
      <c r="C33" s="35">
        <v>17</v>
      </c>
      <c r="D33" s="35">
        <v>16</v>
      </c>
      <c r="E33" s="35">
        <v>15</v>
      </c>
      <c r="F33" s="35">
        <v>11</v>
      </c>
      <c r="G33" s="35">
        <v>18</v>
      </c>
      <c r="J33" s="35">
        <v>18</v>
      </c>
      <c r="K33" s="35">
        <v>16</v>
      </c>
      <c r="L33" s="35">
        <v>14</v>
      </c>
      <c r="N33" s="35">
        <v>18</v>
      </c>
      <c r="O33" s="35">
        <v>16</v>
      </c>
      <c r="P33" s="36">
        <f t="shared" si="0"/>
        <v>159</v>
      </c>
      <c r="Q33" s="35" t="str">
        <f>VLOOKUP(A33,Station_NRO!$A$2:$I$106,2,FALSE)</f>
        <v>Catoctin Creek</v>
      </c>
      <c r="S33" s="35" t="str">
        <f>VLOOKUP(A33,Station_NRO!$A$2:$I$106,3,FALSE)</f>
        <v>Rt. 663</v>
      </c>
      <c r="T33" s="35" t="str">
        <f>VLOOKUP(A33,Station_NRO!$A$2:$I$106,9,FALSE)</f>
        <v>VAN-A02R</v>
      </c>
      <c r="U33" s="35" t="s">
        <v>525</v>
      </c>
    </row>
    <row r="34" spans="1:21">
      <c r="A34" s="32" t="s">
        <v>98</v>
      </c>
      <c r="B34" s="32">
        <v>39601</v>
      </c>
      <c r="C34" s="35">
        <v>18</v>
      </c>
      <c r="D34" s="35">
        <v>12</v>
      </c>
      <c r="E34" s="35">
        <v>12</v>
      </c>
      <c r="F34" s="35">
        <v>8</v>
      </c>
      <c r="G34" s="35">
        <v>18</v>
      </c>
      <c r="J34" s="35">
        <v>10</v>
      </c>
      <c r="K34" s="35">
        <v>19</v>
      </c>
      <c r="L34" s="35">
        <v>11</v>
      </c>
      <c r="N34" s="35">
        <v>14</v>
      </c>
      <c r="O34" s="35">
        <v>17</v>
      </c>
      <c r="P34" s="36">
        <f t="shared" ref="P34:P65" si="1">SUM(C34:O34)</f>
        <v>139</v>
      </c>
      <c r="Q34" s="35" t="str">
        <f>VLOOKUP(A34,Station_NRO!$A$2:$I$106,2,FALSE)</f>
        <v>Catoctin Creek</v>
      </c>
      <c r="S34" s="35" t="str">
        <f>VLOOKUP(A34,Station_NRO!$A$2:$I$106,3,FALSE)</f>
        <v>Rt. 663</v>
      </c>
      <c r="T34" s="35" t="str">
        <f>VLOOKUP(A34,Station_NRO!$A$2:$I$106,9,FALSE)</f>
        <v>VAN-A02R</v>
      </c>
      <c r="U34" s="35" t="s">
        <v>525</v>
      </c>
    </row>
    <row r="35" spans="1:21">
      <c r="A35" s="32" t="s">
        <v>98</v>
      </c>
      <c r="B35" s="32">
        <v>40305</v>
      </c>
      <c r="C35" s="35">
        <v>18</v>
      </c>
      <c r="D35" s="35">
        <v>14</v>
      </c>
      <c r="E35" s="35">
        <v>14</v>
      </c>
      <c r="F35" s="35">
        <v>16</v>
      </c>
      <c r="G35" s="35">
        <v>18</v>
      </c>
      <c r="J35" s="35">
        <v>15</v>
      </c>
      <c r="K35" s="35">
        <v>14</v>
      </c>
      <c r="L35" s="35">
        <v>11</v>
      </c>
      <c r="N35" s="35">
        <v>18</v>
      </c>
      <c r="O35" s="35">
        <v>19</v>
      </c>
      <c r="P35" s="36">
        <f t="shared" si="1"/>
        <v>157</v>
      </c>
      <c r="Q35" s="35" t="str">
        <f>VLOOKUP(A35,Station_NRO!$A$2:$I$106,2,FALSE)</f>
        <v>Catoctin Creek</v>
      </c>
      <c r="S35" s="35" t="str">
        <f>VLOOKUP(A35,Station_NRO!$A$2:$I$106,3,FALSE)</f>
        <v>Rt. 663</v>
      </c>
      <c r="T35" s="35" t="str">
        <f>VLOOKUP(A35,Station_NRO!$A$2:$I$106,9,FALSE)</f>
        <v>VAN-A02R</v>
      </c>
      <c r="U35" s="35" t="s">
        <v>525</v>
      </c>
    </row>
    <row r="36" spans="1:21">
      <c r="A36" s="32" t="s">
        <v>98</v>
      </c>
      <c r="B36" s="32">
        <v>40480</v>
      </c>
      <c r="C36" s="35">
        <v>18</v>
      </c>
      <c r="D36" s="35">
        <v>13</v>
      </c>
      <c r="E36" s="35">
        <v>13</v>
      </c>
      <c r="F36" s="35">
        <v>14</v>
      </c>
      <c r="G36" s="35">
        <v>12</v>
      </c>
      <c r="J36" s="35">
        <v>16</v>
      </c>
      <c r="K36" s="35">
        <v>13</v>
      </c>
      <c r="L36" s="35">
        <v>12</v>
      </c>
      <c r="N36" s="35">
        <v>16</v>
      </c>
      <c r="O36" s="35">
        <v>18</v>
      </c>
      <c r="P36" s="36">
        <f t="shared" si="1"/>
        <v>145</v>
      </c>
      <c r="Q36" s="35" t="str">
        <f>VLOOKUP(A36,Station_NRO!$A$2:$I$106,2,FALSE)</f>
        <v>Catoctin Creek</v>
      </c>
      <c r="S36" s="35" t="str">
        <f>VLOOKUP(A36,Station_NRO!$A$2:$I$106,3,FALSE)</f>
        <v>Rt. 663</v>
      </c>
      <c r="T36" s="35" t="str">
        <f>VLOOKUP(A36,Station_NRO!$A$2:$I$106,9,FALSE)</f>
        <v>VAN-A02R</v>
      </c>
      <c r="U36" s="35" t="s">
        <v>525</v>
      </c>
    </row>
    <row r="37" spans="1:21">
      <c r="A37" s="32" t="s">
        <v>34</v>
      </c>
      <c r="B37" s="32">
        <v>40248</v>
      </c>
      <c r="C37" s="35">
        <v>18</v>
      </c>
      <c r="D37" s="35">
        <v>8</v>
      </c>
      <c r="E37" s="35">
        <v>8</v>
      </c>
      <c r="F37" s="35">
        <v>16</v>
      </c>
      <c r="G37" s="35">
        <v>19</v>
      </c>
      <c r="J37" s="35">
        <v>8</v>
      </c>
      <c r="K37" s="35">
        <v>6</v>
      </c>
      <c r="L37" s="35">
        <v>17</v>
      </c>
      <c r="N37" s="35">
        <v>12</v>
      </c>
      <c r="O37" s="35">
        <v>13</v>
      </c>
      <c r="P37" s="36">
        <f t="shared" si="1"/>
        <v>125</v>
      </c>
      <c r="Q37" s="35" t="str">
        <f>VLOOKUP(A37,Station_NRO!$A$2:$I$106,2,FALSE)</f>
        <v>Clark's Run (Tributary to POT)</v>
      </c>
      <c r="R37" s="35" t="str">
        <f>CONCATENATE(Q37," -  ",A37)</f>
        <v>Clark's Run (Tributary to POT) -  1ACLK002.40</v>
      </c>
      <c r="S37" s="35" t="str">
        <f>VLOOKUP(A37,Station_NRO!$A$2:$I$106,3,FALSE)</f>
        <v>Rt. 658</v>
      </c>
      <c r="T37" s="35" t="str">
        <f>VLOOKUP(A37,Station_NRO!$A$2:$I$106,9,FALSE)</f>
        <v>VAN-A02R</v>
      </c>
      <c r="U37" s="35" t="s">
        <v>525</v>
      </c>
    </row>
    <row r="38" spans="1:21">
      <c r="A38" s="32" t="s">
        <v>34</v>
      </c>
      <c r="B38" s="32">
        <v>40480</v>
      </c>
      <c r="C38" s="35">
        <v>15</v>
      </c>
      <c r="D38" s="35">
        <v>12</v>
      </c>
      <c r="E38" s="35">
        <v>14</v>
      </c>
      <c r="F38" s="35">
        <v>11</v>
      </c>
      <c r="G38" s="35">
        <v>13</v>
      </c>
      <c r="J38" s="35">
        <v>14</v>
      </c>
      <c r="K38" s="35">
        <v>14</v>
      </c>
      <c r="L38" s="35">
        <v>14</v>
      </c>
      <c r="N38" s="35">
        <v>13</v>
      </c>
      <c r="O38" s="35">
        <v>14</v>
      </c>
      <c r="P38" s="36">
        <f t="shared" si="1"/>
        <v>134</v>
      </c>
      <c r="Q38" s="35" t="str">
        <f>VLOOKUP(A38,Station_NRO!$A$2:$I$106,2,FALSE)</f>
        <v>Clark's Run (Tributary to POT)</v>
      </c>
      <c r="S38" s="35" t="str">
        <f>VLOOKUP(A38,Station_NRO!$A$2:$I$106,3,FALSE)</f>
        <v>Rt. 658</v>
      </c>
      <c r="T38" s="35" t="str">
        <f>VLOOKUP(A38,Station_NRO!$A$2:$I$106,9,FALSE)</f>
        <v>VAN-A02R</v>
      </c>
      <c r="U38" s="35" t="s">
        <v>525</v>
      </c>
    </row>
    <row r="39" spans="1:21">
      <c r="A39" s="32" t="s">
        <v>34</v>
      </c>
      <c r="B39" s="32">
        <v>40624</v>
      </c>
      <c r="C39" s="35">
        <v>14</v>
      </c>
      <c r="D39" s="35">
        <v>11</v>
      </c>
      <c r="E39" s="35">
        <v>12</v>
      </c>
      <c r="F39" s="35">
        <v>16</v>
      </c>
      <c r="G39" s="35">
        <v>18</v>
      </c>
      <c r="J39" s="35">
        <v>10</v>
      </c>
      <c r="K39" s="35">
        <v>8</v>
      </c>
      <c r="L39" s="35">
        <v>13</v>
      </c>
      <c r="N39" s="35">
        <v>14</v>
      </c>
      <c r="O39" s="35">
        <v>14</v>
      </c>
      <c r="P39" s="36">
        <f t="shared" si="1"/>
        <v>130</v>
      </c>
      <c r="Q39" s="35" t="str">
        <f>VLOOKUP(A39,Station_NRO!$A$2:$I$106,2,FALSE)</f>
        <v>Clark's Run (Tributary to POT)</v>
      </c>
      <c r="S39" s="35" t="str">
        <f>VLOOKUP(A39,Station_NRO!$A$2:$I$106,3,FALSE)</f>
        <v>Rt. 658</v>
      </c>
      <c r="T39" s="35" t="str">
        <f>VLOOKUP(A39,Station_NRO!$A$2:$I$106,9,FALSE)</f>
        <v>VAN-A02R</v>
      </c>
      <c r="U39" s="35" t="s">
        <v>525</v>
      </c>
    </row>
    <row r="40" spans="1:21">
      <c r="A40" s="32" t="s">
        <v>34</v>
      </c>
      <c r="B40" s="32">
        <v>40815</v>
      </c>
      <c r="C40" s="35">
        <v>15</v>
      </c>
      <c r="D40" s="35">
        <v>10</v>
      </c>
      <c r="E40" s="35">
        <v>14</v>
      </c>
      <c r="F40" s="35">
        <v>16</v>
      </c>
      <c r="G40" s="35">
        <v>17</v>
      </c>
      <c r="J40" s="35">
        <v>10</v>
      </c>
      <c r="K40" s="35">
        <v>10</v>
      </c>
      <c r="L40" s="35">
        <v>12</v>
      </c>
      <c r="N40" s="35">
        <v>15</v>
      </c>
      <c r="O40" s="35">
        <v>15</v>
      </c>
      <c r="P40" s="36">
        <f t="shared" si="1"/>
        <v>134</v>
      </c>
      <c r="Q40" s="35" t="str">
        <f>VLOOKUP(A40,Station_NRO!$A$2:$I$106,2,FALSE)</f>
        <v>Clark's Run (Tributary to POT)</v>
      </c>
      <c r="S40" s="35" t="str">
        <f>VLOOKUP(A40,Station_NRO!$A$2:$I$106,3,FALSE)</f>
        <v>Rt. 658</v>
      </c>
      <c r="T40" s="35" t="str">
        <f>VLOOKUP(A40,Station_NRO!$A$2:$I$106,9,FALSE)</f>
        <v>VAN-A02R</v>
      </c>
      <c r="U40" s="35" t="s">
        <v>525</v>
      </c>
    </row>
    <row r="41" spans="1:21">
      <c r="A41" s="32" t="s">
        <v>52</v>
      </c>
      <c r="B41" s="32">
        <v>38874</v>
      </c>
      <c r="C41" s="35">
        <v>16</v>
      </c>
      <c r="D41" s="35">
        <v>10</v>
      </c>
      <c r="E41" s="35">
        <v>8</v>
      </c>
      <c r="F41" s="35">
        <v>17</v>
      </c>
      <c r="G41" s="35">
        <v>13</v>
      </c>
      <c r="J41" s="35">
        <v>15</v>
      </c>
      <c r="K41" s="35">
        <v>7</v>
      </c>
      <c r="L41" s="35">
        <v>14</v>
      </c>
      <c r="N41" s="35">
        <v>16</v>
      </c>
      <c r="O41" s="35">
        <v>14</v>
      </c>
      <c r="P41" s="36">
        <f t="shared" si="1"/>
        <v>130</v>
      </c>
      <c r="Q41" s="35" t="str">
        <f>VLOOKUP(A41,Station_NRO!$A$2:$I$106,2,FALSE)</f>
        <v>N. Fk. Catoctin Creek</v>
      </c>
      <c r="R41" s="35" t="str">
        <f>CONCATENATE(Q41," -  ",A41)</f>
        <v>N. Fk. Catoctin Creek -  1ANOC000.42</v>
      </c>
      <c r="S41" s="35" t="str">
        <f>VLOOKUP(A41,Station_NRO!$A$2:$I$106,3,FALSE)</f>
        <v>Rt. 681</v>
      </c>
      <c r="T41" s="35" t="str">
        <f>VLOOKUP(A41,Station_NRO!$A$2:$I$106,9,FALSE)</f>
        <v>VAN-A02R</v>
      </c>
      <c r="U41" s="35" t="s">
        <v>525</v>
      </c>
    </row>
    <row r="42" spans="1:21">
      <c r="A42" s="32" t="s">
        <v>52</v>
      </c>
      <c r="B42" s="32">
        <v>39065</v>
      </c>
      <c r="C42" s="35">
        <v>17</v>
      </c>
      <c r="D42" s="35">
        <v>9</v>
      </c>
      <c r="E42" s="35">
        <v>9</v>
      </c>
      <c r="F42" s="35">
        <v>13</v>
      </c>
      <c r="G42" s="35">
        <v>15</v>
      </c>
      <c r="J42" s="35">
        <v>15</v>
      </c>
      <c r="K42" s="35">
        <v>7</v>
      </c>
      <c r="L42" s="35">
        <v>8</v>
      </c>
      <c r="N42" s="35">
        <v>16</v>
      </c>
      <c r="O42" s="35">
        <v>13</v>
      </c>
      <c r="P42" s="36">
        <f t="shared" si="1"/>
        <v>122</v>
      </c>
      <c r="Q42" s="35" t="str">
        <f>VLOOKUP(A42,Station_NRO!$A$2:$I$106,2,FALSE)</f>
        <v>N. Fk. Catoctin Creek</v>
      </c>
      <c r="S42" s="35" t="str">
        <f>VLOOKUP(A42,Station_NRO!$A$2:$I$106,3,FALSE)</f>
        <v>Rt. 681</v>
      </c>
      <c r="T42" s="35" t="str">
        <f>VLOOKUP(A42,Station_NRO!$A$2:$I$106,9,FALSE)</f>
        <v>VAN-A02R</v>
      </c>
      <c r="U42" s="35" t="s">
        <v>525</v>
      </c>
    </row>
    <row r="43" spans="1:21">
      <c r="A43" s="32" t="s">
        <v>52</v>
      </c>
      <c r="B43" s="32">
        <v>39203</v>
      </c>
      <c r="C43" s="35">
        <v>16</v>
      </c>
      <c r="D43" s="35">
        <v>9</v>
      </c>
      <c r="E43" s="35">
        <v>5</v>
      </c>
      <c r="F43" s="35">
        <v>12</v>
      </c>
      <c r="G43" s="35">
        <v>16</v>
      </c>
      <c r="J43" s="35">
        <v>13</v>
      </c>
      <c r="K43" s="35">
        <v>6</v>
      </c>
      <c r="L43" s="35">
        <v>10</v>
      </c>
      <c r="N43" s="35">
        <v>11</v>
      </c>
      <c r="O43" s="35">
        <v>13</v>
      </c>
      <c r="P43" s="36">
        <f t="shared" si="1"/>
        <v>111</v>
      </c>
      <c r="Q43" s="35" t="str">
        <f>VLOOKUP(A43,Station_NRO!$A$2:$I$106,2,FALSE)</f>
        <v>N. Fk. Catoctin Creek</v>
      </c>
      <c r="S43" s="35" t="str">
        <f>VLOOKUP(A43,Station_NRO!$A$2:$I$106,3,FALSE)</f>
        <v>Rt. 681</v>
      </c>
      <c r="T43" s="35" t="str">
        <f>VLOOKUP(A43,Station_NRO!$A$2:$I$106,9,FALSE)</f>
        <v>VAN-A02R</v>
      </c>
      <c r="U43" s="35" t="s">
        <v>525</v>
      </c>
    </row>
    <row r="44" spans="1:21">
      <c r="A44" s="32" t="s">
        <v>52</v>
      </c>
      <c r="B44" s="32">
        <v>39547</v>
      </c>
      <c r="C44" s="35">
        <v>13</v>
      </c>
      <c r="D44" s="35">
        <v>4</v>
      </c>
      <c r="E44" s="35">
        <v>4</v>
      </c>
      <c r="F44" s="35">
        <v>13</v>
      </c>
      <c r="G44" s="35">
        <v>18</v>
      </c>
      <c r="J44" s="35">
        <v>13</v>
      </c>
      <c r="K44" s="35">
        <v>2</v>
      </c>
      <c r="L44" s="35">
        <v>10</v>
      </c>
      <c r="N44" s="35">
        <v>13</v>
      </c>
      <c r="O44" s="35">
        <v>10</v>
      </c>
      <c r="P44" s="36">
        <f t="shared" si="1"/>
        <v>100</v>
      </c>
      <c r="Q44" s="35" t="str">
        <f>VLOOKUP(A44,Station_NRO!$A$2:$I$106,2,FALSE)</f>
        <v>N. Fk. Catoctin Creek</v>
      </c>
      <c r="S44" s="35" t="str">
        <f>VLOOKUP(A44,Station_NRO!$A$2:$I$106,3,FALSE)</f>
        <v>Rt. 681</v>
      </c>
      <c r="T44" s="35" t="str">
        <f>VLOOKUP(A44,Station_NRO!$A$2:$I$106,9,FALSE)</f>
        <v>VAN-A02R</v>
      </c>
      <c r="U44" s="35" t="s">
        <v>525</v>
      </c>
    </row>
    <row r="45" spans="1:21">
      <c r="A45" s="32" t="s">
        <v>52</v>
      </c>
      <c r="B45" s="32">
        <v>39755</v>
      </c>
      <c r="C45" s="35">
        <v>16</v>
      </c>
      <c r="D45" s="35">
        <v>6</v>
      </c>
      <c r="E45" s="35">
        <v>7</v>
      </c>
      <c r="F45" s="35">
        <v>14</v>
      </c>
      <c r="G45" s="35">
        <v>14</v>
      </c>
      <c r="J45" s="35">
        <v>13</v>
      </c>
      <c r="K45" s="35">
        <v>7</v>
      </c>
      <c r="L45" s="35">
        <v>8</v>
      </c>
      <c r="N45" s="35">
        <v>13</v>
      </c>
      <c r="O45" s="35">
        <v>10</v>
      </c>
      <c r="P45" s="36">
        <f t="shared" si="1"/>
        <v>108</v>
      </c>
      <c r="Q45" s="35" t="str">
        <f>VLOOKUP(A45,Station_NRO!$A$2:$I$106,2,FALSE)</f>
        <v>N. Fk. Catoctin Creek</v>
      </c>
      <c r="S45" s="35" t="str">
        <f>VLOOKUP(A45,Station_NRO!$A$2:$I$106,3,FALSE)</f>
        <v>Rt. 681</v>
      </c>
      <c r="T45" s="35" t="str">
        <f>VLOOKUP(A45,Station_NRO!$A$2:$I$106,9,FALSE)</f>
        <v>VAN-A02R</v>
      </c>
      <c r="U45" s="35" t="s">
        <v>525</v>
      </c>
    </row>
    <row r="46" spans="1:21">
      <c r="A46" s="32" t="s">
        <v>52</v>
      </c>
      <c r="B46" s="32">
        <v>39896</v>
      </c>
      <c r="C46" s="35">
        <v>16</v>
      </c>
      <c r="D46" s="35">
        <v>4</v>
      </c>
      <c r="E46" s="35">
        <v>4</v>
      </c>
      <c r="F46" s="35">
        <v>9</v>
      </c>
      <c r="G46" s="35">
        <v>17</v>
      </c>
      <c r="J46" s="35">
        <v>11</v>
      </c>
      <c r="K46" s="35">
        <v>7</v>
      </c>
      <c r="L46" s="35">
        <v>7</v>
      </c>
      <c r="N46" s="35">
        <v>13</v>
      </c>
      <c r="O46" s="35">
        <v>10</v>
      </c>
      <c r="P46" s="36">
        <f t="shared" si="1"/>
        <v>98</v>
      </c>
      <c r="Q46" s="35" t="str">
        <f>VLOOKUP(A46,Station_NRO!$A$2:$I$106,2,FALSE)</f>
        <v>N. Fk. Catoctin Creek</v>
      </c>
      <c r="S46" s="35" t="str">
        <f>VLOOKUP(A46,Station_NRO!$A$2:$I$106,3,FALSE)</f>
        <v>Rt. 681</v>
      </c>
      <c r="T46" s="35" t="str">
        <f>VLOOKUP(A46,Station_NRO!$A$2:$I$106,9,FALSE)</f>
        <v>VAN-A02R</v>
      </c>
      <c r="U46" s="35" t="s">
        <v>525</v>
      </c>
    </row>
    <row r="47" spans="1:21">
      <c r="A47" s="32" t="s">
        <v>52</v>
      </c>
      <c r="B47" s="32">
        <v>40106</v>
      </c>
      <c r="C47" s="35">
        <v>17</v>
      </c>
      <c r="D47" s="35">
        <v>12</v>
      </c>
      <c r="E47" s="35">
        <v>11</v>
      </c>
      <c r="F47" s="35">
        <v>14</v>
      </c>
      <c r="G47" s="35">
        <v>16</v>
      </c>
      <c r="J47" s="35">
        <v>13</v>
      </c>
      <c r="K47" s="35">
        <v>9</v>
      </c>
      <c r="L47" s="35">
        <v>5</v>
      </c>
      <c r="N47" s="35">
        <v>15</v>
      </c>
      <c r="O47" s="35">
        <v>10</v>
      </c>
      <c r="P47" s="36">
        <f t="shared" si="1"/>
        <v>122</v>
      </c>
      <c r="Q47" s="35" t="str">
        <f>VLOOKUP(A47,Station_NRO!$A$2:$I$106,2,FALSE)</f>
        <v>N. Fk. Catoctin Creek</v>
      </c>
      <c r="S47" s="35" t="str">
        <f>VLOOKUP(A47,Station_NRO!$A$2:$I$106,3,FALSE)</f>
        <v>Rt. 681</v>
      </c>
      <c r="T47" s="35" t="str">
        <f>VLOOKUP(A47,Station_NRO!$A$2:$I$106,9,FALSE)</f>
        <v>VAN-A02R</v>
      </c>
      <c r="U47" s="35" t="s">
        <v>525</v>
      </c>
    </row>
    <row r="48" spans="1:21">
      <c r="A48" s="32" t="s">
        <v>52</v>
      </c>
      <c r="B48" s="32">
        <v>40304</v>
      </c>
      <c r="C48" s="35">
        <v>19</v>
      </c>
      <c r="D48" s="35">
        <v>3</v>
      </c>
      <c r="E48" s="35">
        <v>5</v>
      </c>
      <c r="F48" s="35">
        <v>11</v>
      </c>
      <c r="G48" s="35">
        <v>19</v>
      </c>
      <c r="J48" s="35">
        <v>8</v>
      </c>
      <c r="K48" s="35">
        <v>9</v>
      </c>
      <c r="L48" s="35">
        <v>8</v>
      </c>
      <c r="N48" s="35">
        <v>13</v>
      </c>
      <c r="O48" s="35">
        <v>13</v>
      </c>
      <c r="P48" s="36">
        <f t="shared" si="1"/>
        <v>108</v>
      </c>
      <c r="Q48" s="35" t="str">
        <f>VLOOKUP(A48,Station_NRO!$A$2:$I$106,2,FALSE)</f>
        <v>N. Fk. Catoctin Creek</v>
      </c>
      <c r="S48" s="35" t="str">
        <f>VLOOKUP(A48,Station_NRO!$A$2:$I$106,3,FALSE)</f>
        <v>Rt. 681</v>
      </c>
      <c r="T48" s="35" t="str">
        <f>VLOOKUP(A48,Station_NRO!$A$2:$I$106,9,FALSE)</f>
        <v>VAN-A02R</v>
      </c>
      <c r="U48" s="35" t="s">
        <v>525</v>
      </c>
    </row>
    <row r="49" spans="1:21">
      <c r="A49" s="32" t="s">
        <v>52</v>
      </c>
      <c r="B49" s="32">
        <v>40484</v>
      </c>
      <c r="C49" s="35">
        <v>19</v>
      </c>
      <c r="D49" s="35">
        <v>6</v>
      </c>
      <c r="E49" s="35">
        <v>7</v>
      </c>
      <c r="F49" s="35">
        <v>15</v>
      </c>
      <c r="G49" s="35">
        <v>10</v>
      </c>
      <c r="J49" s="35">
        <v>9</v>
      </c>
      <c r="K49" s="35">
        <v>7</v>
      </c>
      <c r="L49" s="35">
        <v>8</v>
      </c>
      <c r="N49" s="35">
        <v>14</v>
      </c>
      <c r="O49" s="35">
        <v>10</v>
      </c>
      <c r="P49" s="36">
        <f t="shared" si="1"/>
        <v>105</v>
      </c>
      <c r="Q49" s="35" t="str">
        <f>VLOOKUP(A49,Station_NRO!$A$2:$I$106,2,FALSE)</f>
        <v>N. Fk. Catoctin Creek</v>
      </c>
      <c r="S49" s="35" t="str">
        <f>VLOOKUP(A49,Station_NRO!$A$2:$I$106,3,FALSE)</f>
        <v>Rt. 681</v>
      </c>
      <c r="T49" s="35" t="str">
        <f>VLOOKUP(A49,Station_NRO!$A$2:$I$106,9,FALSE)</f>
        <v>VAN-A02R</v>
      </c>
      <c r="U49" s="35" t="s">
        <v>525</v>
      </c>
    </row>
    <row r="50" spans="1:21">
      <c r="A50" s="32" t="s">
        <v>52</v>
      </c>
      <c r="B50" s="32">
        <v>40821</v>
      </c>
      <c r="C50" s="35">
        <v>16</v>
      </c>
      <c r="D50" s="35">
        <v>9</v>
      </c>
      <c r="E50" s="35">
        <v>7</v>
      </c>
      <c r="F50" s="35">
        <v>12</v>
      </c>
      <c r="G50" s="35">
        <v>20</v>
      </c>
      <c r="J50" s="35">
        <v>14</v>
      </c>
      <c r="K50" s="35">
        <v>6</v>
      </c>
      <c r="L50" s="35">
        <v>9</v>
      </c>
      <c r="N50" s="35">
        <v>15</v>
      </c>
      <c r="O50" s="35">
        <v>15</v>
      </c>
      <c r="P50" s="36">
        <f t="shared" si="1"/>
        <v>123</v>
      </c>
      <c r="Q50" s="35" t="str">
        <f>VLOOKUP(A50,Station_NRO!$A$2:$I$106,2,FALSE)</f>
        <v>N. Fk. Catoctin Creek</v>
      </c>
      <c r="S50" s="35" t="str">
        <f>VLOOKUP(A50,Station_NRO!$A$2:$I$106,3,FALSE)</f>
        <v>Rt. 681</v>
      </c>
      <c r="T50" s="35" t="str">
        <f>VLOOKUP(A50,Station_NRO!$A$2:$I$106,9,FALSE)</f>
        <v>VAN-A02R</v>
      </c>
      <c r="U50" s="35" t="s">
        <v>525</v>
      </c>
    </row>
    <row r="51" spans="1:21">
      <c r="A51" s="32" t="s">
        <v>54</v>
      </c>
      <c r="B51" s="32">
        <v>40821</v>
      </c>
      <c r="C51" s="35">
        <v>18</v>
      </c>
      <c r="D51" s="35">
        <v>12</v>
      </c>
      <c r="E51" s="35">
        <v>13</v>
      </c>
      <c r="F51" s="35">
        <v>13</v>
      </c>
      <c r="G51" s="35">
        <v>18</v>
      </c>
      <c r="J51" s="35">
        <v>10</v>
      </c>
      <c r="K51" s="35">
        <v>12</v>
      </c>
      <c r="L51" s="35">
        <v>13</v>
      </c>
      <c r="N51" s="35">
        <v>13</v>
      </c>
      <c r="O51" s="35">
        <v>15</v>
      </c>
      <c r="P51" s="36">
        <f t="shared" si="1"/>
        <v>137</v>
      </c>
      <c r="Q51" s="35" t="str">
        <f>VLOOKUP(A51,Station_NRO!$A$2:$I$106,2,FALSE)</f>
        <v>N. Fk. Catoctin Creek</v>
      </c>
      <c r="R51" s="35" t="str">
        <f>CONCATENATE(Q51," -  ",A51)</f>
        <v>N. Fk. Catoctin Creek -  1ANOC004.38</v>
      </c>
      <c r="S51" s="35" t="str">
        <f>VLOOKUP(A51,Station_NRO!$A$2:$I$106,3,FALSE)</f>
        <v>Rt. 287</v>
      </c>
      <c r="T51" s="35" t="str">
        <f>VLOOKUP(A51,Station_NRO!$A$2:$I$106,9,FALSE)</f>
        <v>VAN-A02R</v>
      </c>
      <c r="U51" s="35" t="s">
        <v>525</v>
      </c>
    </row>
    <row r="52" spans="1:21">
      <c r="A52" s="32" t="s">
        <v>54</v>
      </c>
      <c r="B52" s="32">
        <v>41016</v>
      </c>
      <c r="C52" s="35">
        <v>19</v>
      </c>
      <c r="D52" s="35">
        <v>8</v>
      </c>
      <c r="E52" s="35">
        <v>14</v>
      </c>
      <c r="F52" s="35">
        <v>12</v>
      </c>
      <c r="G52" s="35">
        <v>11</v>
      </c>
      <c r="J52" s="35">
        <v>15</v>
      </c>
      <c r="K52" s="35">
        <v>15</v>
      </c>
      <c r="L52" s="35">
        <v>10</v>
      </c>
      <c r="N52" s="35">
        <v>15</v>
      </c>
      <c r="O52" s="35">
        <v>15</v>
      </c>
      <c r="P52" s="36">
        <f t="shared" si="1"/>
        <v>134</v>
      </c>
      <c r="Q52" s="35" t="str">
        <f>VLOOKUP(A52,Station_NRO!$A$2:$I$106,2,FALSE)</f>
        <v>N. Fk. Catoctin Creek</v>
      </c>
      <c r="S52" s="35" t="str">
        <f>VLOOKUP(A52,Station_NRO!$A$2:$I$106,3,FALSE)</f>
        <v>Rt. 287</v>
      </c>
      <c r="T52" s="35" t="str">
        <f>VLOOKUP(A52,Station_NRO!$A$2:$I$106,9,FALSE)</f>
        <v>VAN-A02R</v>
      </c>
      <c r="U52" s="35" t="s">
        <v>525</v>
      </c>
    </row>
    <row r="53" spans="1:21">
      <c r="A53" s="32" t="s">
        <v>54</v>
      </c>
      <c r="B53" s="32">
        <v>41246</v>
      </c>
      <c r="C53" s="35">
        <v>18</v>
      </c>
      <c r="D53" s="35">
        <v>9</v>
      </c>
      <c r="E53" s="35">
        <v>12</v>
      </c>
      <c r="F53" s="35">
        <v>7</v>
      </c>
      <c r="G53" s="35">
        <v>18</v>
      </c>
      <c r="J53" s="35">
        <v>13</v>
      </c>
      <c r="K53" s="35">
        <v>14</v>
      </c>
      <c r="L53" s="35">
        <v>8</v>
      </c>
      <c r="N53" s="35">
        <v>10</v>
      </c>
      <c r="O53" s="35">
        <v>13</v>
      </c>
      <c r="P53" s="36">
        <f t="shared" si="1"/>
        <v>122</v>
      </c>
      <c r="Q53" s="35" t="str">
        <f>VLOOKUP(A53,Station_NRO!$A$2:$I$106,2,FALSE)</f>
        <v>N. Fk. Catoctin Creek</v>
      </c>
      <c r="S53" s="35" t="str">
        <f>VLOOKUP(A53,Station_NRO!$A$2:$I$106,3,FALSE)</f>
        <v>Rt. 287</v>
      </c>
      <c r="T53" s="35" t="str">
        <f>VLOOKUP(A53,Station_NRO!$A$2:$I$106,9,FALSE)</f>
        <v>VAN-A02R</v>
      </c>
      <c r="U53" s="35" t="s">
        <v>525</v>
      </c>
    </row>
    <row r="54" spans="1:21">
      <c r="A54" s="32" t="s">
        <v>55</v>
      </c>
      <c r="B54" s="32">
        <v>40304</v>
      </c>
      <c r="C54" s="35">
        <v>18</v>
      </c>
      <c r="D54" s="35">
        <v>18</v>
      </c>
      <c r="E54" s="35">
        <v>18</v>
      </c>
      <c r="F54" s="35">
        <v>14</v>
      </c>
      <c r="G54" s="35">
        <v>19</v>
      </c>
      <c r="J54" s="35">
        <v>19</v>
      </c>
      <c r="K54" s="35">
        <v>11</v>
      </c>
      <c r="L54" s="35">
        <v>12</v>
      </c>
      <c r="N54" s="35">
        <v>18</v>
      </c>
      <c r="O54" s="35">
        <v>20</v>
      </c>
      <c r="P54" s="36">
        <f t="shared" si="1"/>
        <v>167</v>
      </c>
      <c r="Q54" s="35" t="str">
        <f>VLOOKUP(A54,Station_NRO!$A$2:$I$106,2,FALSE)</f>
        <v>N. Fk. Catoctin Creek</v>
      </c>
      <c r="R54" s="35" t="str">
        <f>CONCATENATE(Q54," -  ",A54)</f>
        <v>N. Fk. Catoctin Creek -  1ANOC009.37</v>
      </c>
      <c r="S54" s="35" t="str">
        <f>VLOOKUP(A54,Station_NRO!$A$2:$I$106,3,FALSE)</f>
        <v>Rt. 812 (Gaver Mill Road)</v>
      </c>
      <c r="T54" s="35" t="str">
        <f>VLOOKUP(A54,Station_NRO!$A$2:$I$106,9,FALSE)</f>
        <v>VAN-A02R</v>
      </c>
      <c r="U54" s="35" t="s">
        <v>525</v>
      </c>
    </row>
    <row r="55" spans="1:21">
      <c r="A55" s="32" t="s">
        <v>55</v>
      </c>
      <c r="B55" s="32">
        <v>40484</v>
      </c>
      <c r="C55" s="35">
        <v>18</v>
      </c>
      <c r="D55" s="35">
        <v>15</v>
      </c>
      <c r="E55" s="35">
        <v>15</v>
      </c>
      <c r="F55" s="35">
        <v>17</v>
      </c>
      <c r="G55" s="35">
        <v>12</v>
      </c>
      <c r="J55" s="35">
        <v>18</v>
      </c>
      <c r="K55" s="35">
        <v>9</v>
      </c>
      <c r="L55" s="35">
        <v>17</v>
      </c>
      <c r="N55" s="35">
        <v>17</v>
      </c>
      <c r="O55" s="35">
        <v>10</v>
      </c>
      <c r="P55" s="36">
        <f t="shared" si="1"/>
        <v>148</v>
      </c>
      <c r="Q55" s="35" t="str">
        <f>VLOOKUP(A55,Station_NRO!$A$2:$I$106,2,FALSE)</f>
        <v>N. Fk. Catoctin Creek</v>
      </c>
      <c r="S55" s="35" t="str">
        <f>VLOOKUP(A55,Station_NRO!$A$2:$I$106,3,FALSE)</f>
        <v>Rt. 812 (Gaver Mill Road)</v>
      </c>
      <c r="T55" s="35" t="str">
        <f>VLOOKUP(A55,Station_NRO!$A$2:$I$106,9,FALSE)</f>
        <v>VAN-A02R</v>
      </c>
      <c r="U55" s="35" t="s">
        <v>525</v>
      </c>
    </row>
    <row r="56" spans="1:21">
      <c r="A56" s="32" t="s">
        <v>55</v>
      </c>
      <c r="B56" s="32">
        <v>40821</v>
      </c>
      <c r="C56" s="35">
        <v>20</v>
      </c>
      <c r="D56" s="35">
        <v>18</v>
      </c>
      <c r="E56" s="35">
        <v>18</v>
      </c>
      <c r="F56" s="35">
        <v>16</v>
      </c>
      <c r="G56" s="35">
        <v>17</v>
      </c>
      <c r="J56" s="35">
        <v>18</v>
      </c>
      <c r="K56" s="35">
        <v>12</v>
      </c>
      <c r="L56" s="35">
        <v>18</v>
      </c>
      <c r="N56" s="35">
        <v>18</v>
      </c>
      <c r="O56" s="35">
        <v>18</v>
      </c>
      <c r="P56" s="36">
        <f t="shared" si="1"/>
        <v>173</v>
      </c>
      <c r="Q56" s="35" t="str">
        <f>VLOOKUP(A56,Station_NRO!$A$2:$I$106,2,FALSE)</f>
        <v>N. Fk. Catoctin Creek</v>
      </c>
      <c r="S56" s="35" t="str">
        <f>VLOOKUP(A56,Station_NRO!$A$2:$I$106,3,FALSE)</f>
        <v>Rt. 812 (Gaver Mill Road)</v>
      </c>
      <c r="T56" s="35" t="str">
        <f>VLOOKUP(A56,Station_NRO!$A$2:$I$106,9,FALSE)</f>
        <v>VAN-A02R</v>
      </c>
      <c r="U56" s="35" t="s">
        <v>525</v>
      </c>
    </row>
    <row r="57" spans="1:21">
      <c r="A57" s="32" t="s">
        <v>159</v>
      </c>
      <c r="B57" s="32">
        <v>38874</v>
      </c>
      <c r="C57" s="35">
        <v>18</v>
      </c>
      <c r="D57" s="35">
        <v>15</v>
      </c>
      <c r="E57" s="35">
        <v>16</v>
      </c>
      <c r="F57" s="35">
        <v>16</v>
      </c>
      <c r="G57" s="35">
        <v>13</v>
      </c>
      <c r="J57" s="35">
        <v>16</v>
      </c>
      <c r="K57" s="35">
        <v>20</v>
      </c>
      <c r="L57" s="35">
        <v>14</v>
      </c>
      <c r="N57" s="35">
        <v>17</v>
      </c>
      <c r="O57" s="35">
        <v>16</v>
      </c>
      <c r="P57" s="36">
        <f t="shared" si="1"/>
        <v>161</v>
      </c>
      <c r="Q57" s="35" t="str">
        <f>VLOOKUP(A57,Station_NRO!$A$2:$I$106,2,FALSE)</f>
        <v>S. Fk. Catoctin Creek</v>
      </c>
      <c r="R57" s="35" t="str">
        <f>CONCATENATE(Q57," -  ",A57)</f>
        <v>S. Fk. Catoctin Creek -  1ASOC000.01</v>
      </c>
      <c r="S57" s="35" t="str">
        <f>VLOOKUP(A57,Station_NRO!$A$2:$I$106,3,FALSE)</f>
        <v>Above Confluence w/ N. Fk.</v>
      </c>
      <c r="T57" s="35" t="str">
        <f>VLOOKUP(A57,Station_NRO!$A$2:$I$106,9,FALSE)</f>
        <v>VAN-A02R</v>
      </c>
      <c r="U57" s="35" t="s">
        <v>525</v>
      </c>
    </row>
    <row r="58" spans="1:21">
      <c r="A58" s="32" t="s">
        <v>159</v>
      </c>
      <c r="B58" s="32">
        <v>39065</v>
      </c>
      <c r="C58" s="35">
        <v>18</v>
      </c>
      <c r="D58" s="35">
        <v>11</v>
      </c>
      <c r="E58" s="35">
        <v>16</v>
      </c>
      <c r="F58" s="35">
        <v>16</v>
      </c>
      <c r="G58" s="35">
        <v>17</v>
      </c>
      <c r="J58" s="35">
        <v>13</v>
      </c>
      <c r="K58" s="35">
        <v>18</v>
      </c>
      <c r="L58" s="35">
        <v>11</v>
      </c>
      <c r="N58" s="35">
        <v>16</v>
      </c>
      <c r="O58" s="35">
        <v>13</v>
      </c>
      <c r="P58" s="36">
        <f t="shared" si="1"/>
        <v>149</v>
      </c>
      <c r="Q58" s="35" t="str">
        <f>VLOOKUP(A58,Station_NRO!$A$2:$I$106,2,FALSE)</f>
        <v>S. Fk. Catoctin Creek</v>
      </c>
      <c r="S58" s="35" t="str">
        <f>VLOOKUP(A58,Station_NRO!$A$2:$I$106,3,FALSE)</f>
        <v>Above Confluence w/ N. Fk.</v>
      </c>
      <c r="T58" s="35" t="str">
        <f>VLOOKUP(A58,Station_NRO!$A$2:$I$106,9,FALSE)</f>
        <v>VAN-A02R</v>
      </c>
      <c r="U58" s="35" t="s">
        <v>525</v>
      </c>
    </row>
    <row r="59" spans="1:21">
      <c r="A59" s="32" t="s">
        <v>159</v>
      </c>
      <c r="B59" s="32">
        <v>39203</v>
      </c>
      <c r="C59" s="35">
        <v>18</v>
      </c>
      <c r="D59" s="35">
        <v>14</v>
      </c>
      <c r="E59" s="35">
        <v>14</v>
      </c>
      <c r="F59" s="35">
        <v>18</v>
      </c>
      <c r="G59" s="35">
        <v>18</v>
      </c>
      <c r="J59" s="35">
        <v>18</v>
      </c>
      <c r="K59" s="35">
        <v>20</v>
      </c>
      <c r="L59" s="35">
        <v>17</v>
      </c>
      <c r="N59" s="35">
        <v>17</v>
      </c>
      <c r="O59" s="35">
        <v>17</v>
      </c>
      <c r="P59" s="36">
        <f t="shared" si="1"/>
        <v>171</v>
      </c>
      <c r="Q59" s="35" t="str">
        <f>VLOOKUP(A59,Station_NRO!$A$2:$I$106,2,FALSE)</f>
        <v>S. Fk. Catoctin Creek</v>
      </c>
      <c r="S59" s="35" t="str">
        <f>VLOOKUP(A59,Station_NRO!$A$2:$I$106,3,FALSE)</f>
        <v>Above Confluence w/ N. Fk.</v>
      </c>
      <c r="T59" s="35" t="str">
        <f>VLOOKUP(A59,Station_NRO!$A$2:$I$106,9,FALSE)</f>
        <v>VAN-A02R</v>
      </c>
      <c r="U59" s="35" t="s">
        <v>525</v>
      </c>
    </row>
    <row r="60" spans="1:21">
      <c r="A60" s="32" t="s">
        <v>159</v>
      </c>
      <c r="B60" s="32">
        <v>39357</v>
      </c>
      <c r="C60" s="35">
        <v>18</v>
      </c>
      <c r="D60" s="35">
        <v>8</v>
      </c>
      <c r="E60" s="35">
        <v>15</v>
      </c>
      <c r="F60" s="35">
        <v>18</v>
      </c>
      <c r="G60" s="35">
        <v>6</v>
      </c>
      <c r="J60" s="35">
        <v>15</v>
      </c>
      <c r="K60" s="35">
        <v>17</v>
      </c>
      <c r="L60" s="35">
        <v>9</v>
      </c>
      <c r="N60" s="35">
        <v>17</v>
      </c>
      <c r="O60" s="35">
        <v>5</v>
      </c>
      <c r="P60" s="36">
        <f t="shared" si="1"/>
        <v>128</v>
      </c>
      <c r="Q60" s="35" t="str">
        <f>VLOOKUP(A60,Station_NRO!$A$2:$I$106,2,FALSE)</f>
        <v>S. Fk. Catoctin Creek</v>
      </c>
      <c r="S60" s="35" t="str">
        <f>VLOOKUP(A60,Station_NRO!$A$2:$I$106,3,FALSE)</f>
        <v>Above Confluence w/ N. Fk.</v>
      </c>
      <c r="T60" s="35" t="str">
        <f>VLOOKUP(A60,Station_NRO!$A$2:$I$106,9,FALSE)</f>
        <v>VAN-A02R</v>
      </c>
      <c r="U60" s="35" t="s">
        <v>525</v>
      </c>
    </row>
    <row r="61" spans="1:21">
      <c r="A61" s="32" t="s">
        <v>159</v>
      </c>
      <c r="B61" s="32">
        <v>39547</v>
      </c>
      <c r="C61" s="35">
        <v>18</v>
      </c>
      <c r="D61" s="35">
        <v>9</v>
      </c>
      <c r="E61" s="35">
        <v>9</v>
      </c>
      <c r="F61" s="35">
        <v>12</v>
      </c>
      <c r="G61" s="35">
        <v>17</v>
      </c>
      <c r="J61" s="35">
        <v>14</v>
      </c>
      <c r="K61" s="35">
        <v>18</v>
      </c>
      <c r="L61" s="35">
        <v>13</v>
      </c>
      <c r="N61" s="35">
        <v>17</v>
      </c>
      <c r="O61" s="35">
        <v>16</v>
      </c>
      <c r="P61" s="36">
        <f t="shared" si="1"/>
        <v>143</v>
      </c>
      <c r="Q61" s="35" t="str">
        <f>VLOOKUP(A61,Station_NRO!$A$2:$I$106,2,FALSE)</f>
        <v>S. Fk. Catoctin Creek</v>
      </c>
      <c r="S61" s="35" t="str">
        <f>VLOOKUP(A61,Station_NRO!$A$2:$I$106,3,FALSE)</f>
        <v>Above Confluence w/ N. Fk.</v>
      </c>
      <c r="T61" s="35" t="str">
        <f>VLOOKUP(A61,Station_NRO!$A$2:$I$106,9,FALSE)</f>
        <v>VAN-A02R</v>
      </c>
      <c r="U61" s="35" t="s">
        <v>525</v>
      </c>
    </row>
    <row r="62" spans="1:21">
      <c r="A62" s="32" t="s">
        <v>159</v>
      </c>
      <c r="B62" s="32">
        <v>39755</v>
      </c>
      <c r="C62" s="35">
        <v>20</v>
      </c>
      <c r="D62" s="35">
        <v>8</v>
      </c>
      <c r="E62" s="35">
        <v>10</v>
      </c>
      <c r="F62" s="35">
        <v>16</v>
      </c>
      <c r="G62" s="35">
        <v>13</v>
      </c>
      <c r="J62" s="35">
        <v>11</v>
      </c>
      <c r="K62" s="35">
        <v>18</v>
      </c>
      <c r="L62" s="35">
        <v>11</v>
      </c>
      <c r="N62" s="35">
        <v>17</v>
      </c>
      <c r="O62" s="35">
        <v>15</v>
      </c>
      <c r="P62" s="36">
        <f t="shared" si="1"/>
        <v>139</v>
      </c>
      <c r="Q62" s="35" t="str">
        <f>VLOOKUP(A62,Station_NRO!$A$2:$I$106,2,FALSE)</f>
        <v>S. Fk. Catoctin Creek</v>
      </c>
      <c r="S62" s="35" t="str">
        <f>VLOOKUP(A62,Station_NRO!$A$2:$I$106,3,FALSE)</f>
        <v>Above Confluence w/ N. Fk.</v>
      </c>
      <c r="T62" s="35" t="str">
        <f>VLOOKUP(A62,Station_NRO!$A$2:$I$106,9,FALSE)</f>
        <v>VAN-A02R</v>
      </c>
      <c r="U62" s="35" t="s">
        <v>525</v>
      </c>
    </row>
    <row r="63" spans="1:21">
      <c r="A63" s="32" t="s">
        <v>159</v>
      </c>
      <c r="B63" s="32">
        <v>39896</v>
      </c>
      <c r="C63" s="35">
        <v>14</v>
      </c>
      <c r="D63" s="35">
        <v>6</v>
      </c>
      <c r="E63" s="35">
        <v>6</v>
      </c>
      <c r="F63" s="35">
        <v>16</v>
      </c>
      <c r="G63" s="35">
        <v>15</v>
      </c>
      <c r="J63" s="35">
        <v>11</v>
      </c>
      <c r="K63" s="35">
        <v>20</v>
      </c>
      <c r="L63" s="35">
        <v>10</v>
      </c>
      <c r="N63" s="35">
        <v>16</v>
      </c>
      <c r="O63" s="35">
        <v>15</v>
      </c>
      <c r="P63" s="36">
        <f t="shared" si="1"/>
        <v>129</v>
      </c>
      <c r="Q63" s="35" t="str">
        <f>VLOOKUP(A63,Station_NRO!$A$2:$I$106,2,FALSE)</f>
        <v>S. Fk. Catoctin Creek</v>
      </c>
      <c r="S63" s="35" t="str">
        <f>VLOOKUP(A63,Station_NRO!$A$2:$I$106,3,FALSE)</f>
        <v>Above Confluence w/ N. Fk.</v>
      </c>
      <c r="T63" s="35" t="str">
        <f>VLOOKUP(A63,Station_NRO!$A$2:$I$106,9,FALSE)</f>
        <v>VAN-A02R</v>
      </c>
      <c r="U63" s="35" t="s">
        <v>525</v>
      </c>
    </row>
    <row r="64" spans="1:21">
      <c r="A64" s="32" t="s">
        <v>159</v>
      </c>
      <c r="B64" s="32">
        <v>40106</v>
      </c>
      <c r="C64" s="35">
        <v>20</v>
      </c>
      <c r="D64" s="35">
        <v>14</v>
      </c>
      <c r="E64" s="35">
        <v>16</v>
      </c>
      <c r="F64" s="35">
        <v>14</v>
      </c>
      <c r="G64" s="35">
        <v>16</v>
      </c>
      <c r="J64" s="35">
        <v>10</v>
      </c>
      <c r="K64" s="35">
        <v>19</v>
      </c>
      <c r="L64" s="35">
        <v>13</v>
      </c>
      <c r="N64" s="35">
        <v>18</v>
      </c>
      <c r="O64" s="35">
        <v>15</v>
      </c>
      <c r="P64" s="36">
        <f t="shared" si="1"/>
        <v>155</v>
      </c>
      <c r="Q64" s="35" t="str">
        <f>VLOOKUP(A64,Station_NRO!$A$2:$I$106,2,FALSE)</f>
        <v>S. Fk. Catoctin Creek</v>
      </c>
      <c r="S64" s="35" t="str">
        <f>VLOOKUP(A64,Station_NRO!$A$2:$I$106,3,FALSE)</f>
        <v>Above Confluence w/ N. Fk.</v>
      </c>
      <c r="T64" s="35" t="str">
        <f>VLOOKUP(A64,Station_NRO!$A$2:$I$106,9,FALSE)</f>
        <v>VAN-A02R</v>
      </c>
      <c r="U64" s="35" t="s">
        <v>525</v>
      </c>
    </row>
    <row r="65" spans="1:21">
      <c r="A65" s="32" t="s">
        <v>159</v>
      </c>
      <c r="B65" s="32">
        <v>40302</v>
      </c>
      <c r="C65" s="35">
        <v>20</v>
      </c>
      <c r="D65" s="35">
        <v>11</v>
      </c>
      <c r="E65" s="35">
        <v>12</v>
      </c>
      <c r="F65" s="35">
        <v>15</v>
      </c>
      <c r="G65" s="35">
        <v>18</v>
      </c>
      <c r="J65" s="35">
        <v>14</v>
      </c>
      <c r="K65" s="35">
        <v>19</v>
      </c>
      <c r="L65" s="35">
        <v>10</v>
      </c>
      <c r="N65" s="35">
        <v>16</v>
      </c>
      <c r="O65" s="35">
        <v>13</v>
      </c>
      <c r="P65" s="36">
        <f t="shared" si="1"/>
        <v>148</v>
      </c>
      <c r="Q65" s="35" t="str">
        <f>VLOOKUP(A65,Station_NRO!$A$2:$I$106,2,FALSE)</f>
        <v>S. Fk. Catoctin Creek</v>
      </c>
      <c r="S65" s="35" t="str">
        <f>VLOOKUP(A65,Station_NRO!$A$2:$I$106,3,FALSE)</f>
        <v>Above Confluence w/ N. Fk.</v>
      </c>
      <c r="T65" s="35" t="str">
        <f>VLOOKUP(A65,Station_NRO!$A$2:$I$106,9,FALSE)</f>
        <v>VAN-A02R</v>
      </c>
      <c r="U65" s="35" t="s">
        <v>525</v>
      </c>
    </row>
    <row r="66" spans="1:21">
      <c r="A66" s="32" t="s">
        <v>159</v>
      </c>
      <c r="B66" s="32">
        <v>40505</v>
      </c>
      <c r="C66" s="35">
        <v>20</v>
      </c>
      <c r="D66" s="35">
        <v>11</v>
      </c>
      <c r="E66" s="35">
        <v>10</v>
      </c>
      <c r="F66" s="35">
        <v>16</v>
      </c>
      <c r="G66" s="35">
        <v>14</v>
      </c>
      <c r="J66" s="35">
        <v>10</v>
      </c>
      <c r="K66" s="35">
        <v>17</v>
      </c>
      <c r="L66" s="35">
        <v>9</v>
      </c>
      <c r="N66" s="35">
        <v>17</v>
      </c>
      <c r="O66" s="35">
        <v>18</v>
      </c>
      <c r="P66" s="36">
        <f t="shared" ref="P66:P97" si="2">SUM(C66:O66)</f>
        <v>142</v>
      </c>
      <c r="Q66" s="35" t="str">
        <f>VLOOKUP(A66,Station_NRO!$A$2:$I$106,2,FALSE)</f>
        <v>S. Fk. Catoctin Creek</v>
      </c>
      <c r="S66" s="35" t="str">
        <f>VLOOKUP(A66,Station_NRO!$A$2:$I$106,3,FALSE)</f>
        <v>Above Confluence w/ N. Fk.</v>
      </c>
      <c r="T66" s="35" t="str">
        <f>VLOOKUP(A66,Station_NRO!$A$2:$I$106,9,FALSE)</f>
        <v>VAN-A02R</v>
      </c>
      <c r="U66" s="35" t="s">
        <v>525</v>
      </c>
    </row>
    <row r="67" spans="1:21">
      <c r="A67" s="32" t="s">
        <v>63</v>
      </c>
      <c r="B67" s="32">
        <v>38511</v>
      </c>
      <c r="C67" s="35">
        <v>18</v>
      </c>
      <c r="D67" s="35">
        <v>16</v>
      </c>
      <c r="E67" s="35">
        <v>10</v>
      </c>
      <c r="F67" s="35">
        <v>13</v>
      </c>
      <c r="G67" s="35">
        <v>15</v>
      </c>
      <c r="J67" s="35">
        <v>17</v>
      </c>
      <c r="K67" s="35">
        <v>10</v>
      </c>
      <c r="L67" s="35">
        <v>13</v>
      </c>
      <c r="N67" s="35">
        <v>18</v>
      </c>
      <c r="O67" s="35">
        <v>14</v>
      </c>
      <c r="P67" s="36">
        <f t="shared" si="2"/>
        <v>144</v>
      </c>
      <c r="Q67" s="35" t="str">
        <f>VLOOKUP(A67,Station_NRO!$A$2:$I$106,2,FALSE)</f>
        <v>S. Fk. Catoctin Creek</v>
      </c>
      <c r="R67" s="35" t="str">
        <f>CONCATENATE(Q67," -  ",A67)</f>
        <v>S. Fk. Catoctin Creek -  1ASOC007.06</v>
      </c>
      <c r="S67" s="35" t="str">
        <f>VLOOKUP(A67,Station_NRO!$A$2:$I$106,3,FALSE)</f>
        <v>Rt. 738</v>
      </c>
      <c r="T67" s="35" t="str">
        <f>VLOOKUP(A67,Station_NRO!$A$2:$I$106,9,FALSE)</f>
        <v>VAN-A02R</v>
      </c>
      <c r="U67" s="35" t="s">
        <v>525</v>
      </c>
    </row>
    <row r="68" spans="1:21">
      <c r="A68" s="32" t="s">
        <v>63</v>
      </c>
      <c r="B68" s="32">
        <v>38607</v>
      </c>
      <c r="C68" s="35">
        <v>18</v>
      </c>
      <c r="D68" s="35">
        <v>10</v>
      </c>
      <c r="E68" s="35">
        <v>10</v>
      </c>
      <c r="F68" s="35">
        <v>13</v>
      </c>
      <c r="G68" s="35">
        <v>6</v>
      </c>
      <c r="J68" s="35">
        <v>16</v>
      </c>
      <c r="K68" s="35">
        <v>8</v>
      </c>
      <c r="L68" s="35">
        <v>12</v>
      </c>
      <c r="N68" s="35">
        <v>14</v>
      </c>
      <c r="O68" s="35">
        <v>8</v>
      </c>
      <c r="P68" s="36">
        <f t="shared" si="2"/>
        <v>115</v>
      </c>
      <c r="Q68" s="35" t="str">
        <f>VLOOKUP(A68,Station_NRO!$A$2:$I$106,2,FALSE)</f>
        <v>S. Fk. Catoctin Creek</v>
      </c>
      <c r="S68" s="35" t="str">
        <f>VLOOKUP(A68,Station_NRO!$A$2:$I$106,3,FALSE)</f>
        <v>Rt. 738</v>
      </c>
      <c r="T68" s="35" t="str">
        <f>VLOOKUP(A68,Station_NRO!$A$2:$I$106,9,FALSE)</f>
        <v>VAN-A02R</v>
      </c>
      <c r="U68" s="35" t="s">
        <v>525</v>
      </c>
    </row>
    <row r="69" spans="1:21">
      <c r="A69" s="32" t="s">
        <v>63</v>
      </c>
      <c r="B69" s="32">
        <v>39181</v>
      </c>
      <c r="C69" s="35">
        <v>18</v>
      </c>
      <c r="D69" s="35">
        <v>11</v>
      </c>
      <c r="E69" s="35">
        <v>10</v>
      </c>
      <c r="F69" s="35">
        <v>12</v>
      </c>
      <c r="G69" s="35">
        <v>17</v>
      </c>
      <c r="J69" s="35">
        <v>17</v>
      </c>
      <c r="K69" s="35">
        <v>8</v>
      </c>
      <c r="L69" s="35">
        <v>15</v>
      </c>
      <c r="N69" s="35">
        <v>12</v>
      </c>
      <c r="O69" s="35">
        <v>16</v>
      </c>
      <c r="P69" s="36">
        <f t="shared" si="2"/>
        <v>136</v>
      </c>
      <c r="Q69" s="35" t="str">
        <f>VLOOKUP(A69,Station_NRO!$A$2:$I$106,2,FALSE)</f>
        <v>S. Fk. Catoctin Creek</v>
      </c>
      <c r="S69" s="35" t="str">
        <f>VLOOKUP(A69,Station_NRO!$A$2:$I$106,3,FALSE)</f>
        <v>Rt. 738</v>
      </c>
      <c r="T69" s="35" t="str">
        <f>VLOOKUP(A69,Station_NRO!$A$2:$I$106,9,FALSE)</f>
        <v>VAN-A02R</v>
      </c>
      <c r="U69" s="35" t="s">
        <v>525</v>
      </c>
    </row>
    <row r="70" spans="1:21">
      <c r="A70" s="32" t="s">
        <v>63</v>
      </c>
      <c r="B70" s="32">
        <v>39356</v>
      </c>
      <c r="C70" s="35">
        <v>14</v>
      </c>
      <c r="D70" s="35">
        <v>7</v>
      </c>
      <c r="E70" s="35">
        <v>9</v>
      </c>
      <c r="F70" s="35">
        <v>16</v>
      </c>
      <c r="G70" s="35">
        <v>2</v>
      </c>
      <c r="J70" s="35">
        <v>15</v>
      </c>
      <c r="K70" s="35">
        <v>9</v>
      </c>
      <c r="L70" s="35">
        <v>12</v>
      </c>
      <c r="N70" s="35">
        <v>15</v>
      </c>
      <c r="O70" s="35">
        <v>4</v>
      </c>
      <c r="P70" s="36">
        <f t="shared" si="2"/>
        <v>103</v>
      </c>
      <c r="Q70" s="35" t="str">
        <f>VLOOKUP(A70,Station_NRO!$A$2:$I$106,2,FALSE)</f>
        <v>S. Fk. Catoctin Creek</v>
      </c>
      <c r="S70" s="35" t="str">
        <f>VLOOKUP(A70,Station_NRO!$A$2:$I$106,3,FALSE)</f>
        <v>Rt. 738</v>
      </c>
      <c r="T70" s="35" t="str">
        <f>VLOOKUP(A70,Station_NRO!$A$2:$I$106,9,FALSE)</f>
        <v>VAN-A02R</v>
      </c>
      <c r="U70" s="35" t="s">
        <v>525</v>
      </c>
    </row>
    <row r="71" spans="1:21">
      <c r="A71" s="32" t="s">
        <v>63</v>
      </c>
      <c r="B71" s="32">
        <v>39548</v>
      </c>
      <c r="C71" s="35">
        <v>16</v>
      </c>
      <c r="D71" s="35">
        <v>10</v>
      </c>
      <c r="E71" s="35">
        <v>10</v>
      </c>
      <c r="F71" s="35">
        <v>10</v>
      </c>
      <c r="G71" s="35">
        <v>18</v>
      </c>
      <c r="J71" s="35">
        <v>17</v>
      </c>
      <c r="K71" s="35">
        <v>7</v>
      </c>
      <c r="L71" s="35">
        <v>7</v>
      </c>
      <c r="N71" s="35">
        <v>15</v>
      </c>
      <c r="O71" s="35">
        <v>10</v>
      </c>
      <c r="P71" s="36">
        <f t="shared" si="2"/>
        <v>120</v>
      </c>
      <c r="Q71" s="35" t="str">
        <f>VLOOKUP(A71,Station_NRO!$A$2:$I$106,2,FALSE)</f>
        <v>S. Fk. Catoctin Creek</v>
      </c>
      <c r="S71" s="35" t="str">
        <f>VLOOKUP(A71,Station_NRO!$A$2:$I$106,3,FALSE)</f>
        <v>Rt. 738</v>
      </c>
      <c r="T71" s="35" t="str">
        <f>VLOOKUP(A71,Station_NRO!$A$2:$I$106,9,FALSE)</f>
        <v>VAN-A02R</v>
      </c>
      <c r="U71" s="35" t="s">
        <v>525</v>
      </c>
    </row>
    <row r="72" spans="1:21">
      <c r="A72" s="32" t="s">
        <v>63</v>
      </c>
      <c r="B72" s="32">
        <v>39756</v>
      </c>
      <c r="C72" s="35">
        <v>18</v>
      </c>
      <c r="D72" s="35">
        <v>12</v>
      </c>
      <c r="E72" s="35">
        <v>12</v>
      </c>
      <c r="F72" s="35">
        <v>14</v>
      </c>
      <c r="G72" s="35">
        <v>11</v>
      </c>
      <c r="J72" s="35">
        <v>16</v>
      </c>
      <c r="K72" s="35">
        <v>12</v>
      </c>
      <c r="L72" s="35">
        <v>13</v>
      </c>
      <c r="N72" s="35">
        <v>15</v>
      </c>
      <c r="O72" s="35">
        <v>14</v>
      </c>
      <c r="P72" s="36">
        <f t="shared" si="2"/>
        <v>137</v>
      </c>
      <c r="Q72" s="35" t="str">
        <f>VLOOKUP(A72,Station_NRO!$A$2:$I$106,2,FALSE)</f>
        <v>S. Fk. Catoctin Creek</v>
      </c>
      <c r="S72" s="35" t="str">
        <f>VLOOKUP(A72,Station_NRO!$A$2:$I$106,3,FALSE)</f>
        <v>Rt. 738</v>
      </c>
      <c r="T72" s="35" t="str">
        <f>VLOOKUP(A72,Station_NRO!$A$2:$I$106,9,FALSE)</f>
        <v>VAN-A02R</v>
      </c>
      <c r="U72" s="35" t="s">
        <v>525</v>
      </c>
    </row>
    <row r="73" spans="1:21">
      <c r="A73" s="32" t="s">
        <v>63</v>
      </c>
      <c r="B73" s="32">
        <v>39897</v>
      </c>
      <c r="C73" s="35">
        <v>17</v>
      </c>
      <c r="D73" s="35">
        <v>9</v>
      </c>
      <c r="E73" s="35">
        <v>9</v>
      </c>
      <c r="F73" s="35">
        <v>13</v>
      </c>
      <c r="G73" s="35">
        <v>14</v>
      </c>
      <c r="J73" s="35">
        <v>17</v>
      </c>
      <c r="K73" s="35">
        <v>9</v>
      </c>
      <c r="L73" s="35">
        <v>10</v>
      </c>
      <c r="N73" s="35">
        <v>15</v>
      </c>
      <c r="O73" s="35">
        <v>15</v>
      </c>
      <c r="P73" s="36">
        <f t="shared" si="2"/>
        <v>128</v>
      </c>
      <c r="Q73" s="35" t="str">
        <f>VLOOKUP(A73,Station_NRO!$A$2:$I$106,2,FALSE)</f>
        <v>S. Fk. Catoctin Creek</v>
      </c>
      <c r="S73" s="35" t="str">
        <f>VLOOKUP(A73,Station_NRO!$A$2:$I$106,3,FALSE)</f>
        <v>Rt. 738</v>
      </c>
      <c r="T73" s="35" t="str">
        <f>VLOOKUP(A73,Station_NRO!$A$2:$I$106,9,FALSE)</f>
        <v>VAN-A02R</v>
      </c>
      <c r="U73" s="35" t="s">
        <v>525</v>
      </c>
    </row>
    <row r="74" spans="1:21">
      <c r="A74" s="32" t="s">
        <v>63</v>
      </c>
      <c r="B74" s="32">
        <v>40107</v>
      </c>
      <c r="C74" s="35">
        <v>18</v>
      </c>
      <c r="D74" s="35">
        <v>14</v>
      </c>
      <c r="E74" s="35">
        <v>14</v>
      </c>
      <c r="F74" s="35">
        <v>15</v>
      </c>
      <c r="G74" s="35">
        <v>9</v>
      </c>
      <c r="J74" s="35">
        <v>18</v>
      </c>
      <c r="K74" s="35">
        <v>12</v>
      </c>
      <c r="L74" s="35">
        <v>13</v>
      </c>
      <c r="N74" s="35">
        <v>16</v>
      </c>
      <c r="O74" s="35">
        <v>14</v>
      </c>
      <c r="P74" s="36">
        <f t="shared" si="2"/>
        <v>143</v>
      </c>
      <c r="Q74" s="35" t="str">
        <f>VLOOKUP(A74,Station_NRO!$A$2:$I$106,2,FALSE)</f>
        <v>S. Fk. Catoctin Creek</v>
      </c>
      <c r="S74" s="35" t="str">
        <f>VLOOKUP(A74,Station_NRO!$A$2:$I$106,3,FALSE)</f>
        <v>Rt. 738</v>
      </c>
      <c r="T74" s="35" t="str">
        <f>VLOOKUP(A74,Station_NRO!$A$2:$I$106,9,FALSE)</f>
        <v>VAN-A02R</v>
      </c>
      <c r="U74" s="35" t="s">
        <v>525</v>
      </c>
    </row>
    <row r="75" spans="1:21">
      <c r="A75" s="32" t="s">
        <v>63</v>
      </c>
      <c r="B75" s="32">
        <v>40303</v>
      </c>
      <c r="C75" s="35">
        <v>16</v>
      </c>
      <c r="D75" s="35">
        <v>12</v>
      </c>
      <c r="E75" s="35">
        <v>15</v>
      </c>
      <c r="F75" s="35">
        <v>8</v>
      </c>
      <c r="G75" s="35">
        <v>15</v>
      </c>
      <c r="J75" s="35">
        <v>17</v>
      </c>
      <c r="K75" s="35">
        <v>14</v>
      </c>
      <c r="L75" s="35">
        <v>9</v>
      </c>
      <c r="N75" s="35">
        <v>14</v>
      </c>
      <c r="O75" s="35">
        <v>13</v>
      </c>
      <c r="P75" s="36">
        <f t="shared" si="2"/>
        <v>133</v>
      </c>
      <c r="Q75" s="35" t="str">
        <f>VLOOKUP(A75,Station_NRO!$A$2:$I$106,2,FALSE)</f>
        <v>S. Fk. Catoctin Creek</v>
      </c>
      <c r="S75" s="35" t="str">
        <f>VLOOKUP(A75,Station_NRO!$A$2:$I$106,3,FALSE)</f>
        <v>Rt. 738</v>
      </c>
      <c r="T75" s="35" t="str">
        <f>VLOOKUP(A75,Station_NRO!$A$2:$I$106,9,FALSE)</f>
        <v>VAN-A02R</v>
      </c>
      <c r="U75" s="35" t="s">
        <v>525</v>
      </c>
    </row>
    <row r="76" spans="1:21">
      <c r="A76" s="32" t="s">
        <v>63</v>
      </c>
      <c r="B76" s="32">
        <v>40511</v>
      </c>
      <c r="C76" s="35">
        <v>17</v>
      </c>
      <c r="D76" s="35">
        <v>12</v>
      </c>
      <c r="E76" s="35">
        <v>10</v>
      </c>
      <c r="F76" s="35">
        <v>14</v>
      </c>
      <c r="G76" s="35">
        <v>12</v>
      </c>
      <c r="J76" s="35">
        <v>15</v>
      </c>
      <c r="K76" s="35">
        <v>10</v>
      </c>
      <c r="L76" s="35">
        <v>13</v>
      </c>
      <c r="N76" s="35">
        <v>12</v>
      </c>
      <c r="O76" s="35">
        <v>12</v>
      </c>
      <c r="P76" s="36">
        <f t="shared" si="2"/>
        <v>127</v>
      </c>
      <c r="Q76" s="35" t="str">
        <f>VLOOKUP(A76,Station_NRO!$A$2:$I$106,2,FALSE)</f>
        <v>S. Fk. Catoctin Creek</v>
      </c>
      <c r="S76" s="35" t="str">
        <f>VLOOKUP(A76,Station_NRO!$A$2:$I$106,3,FALSE)</f>
        <v>Rt. 738</v>
      </c>
      <c r="T76" s="35" t="str">
        <f>VLOOKUP(A76,Station_NRO!$A$2:$I$106,9,FALSE)</f>
        <v>VAN-A02R</v>
      </c>
      <c r="U76" s="35" t="s">
        <v>525</v>
      </c>
    </row>
    <row r="77" spans="1:21">
      <c r="A77" s="32" t="s">
        <v>63</v>
      </c>
      <c r="B77" s="32">
        <v>40855</v>
      </c>
      <c r="C77" s="35">
        <v>18</v>
      </c>
      <c r="D77" s="35">
        <v>11</v>
      </c>
      <c r="E77" s="35">
        <v>10</v>
      </c>
      <c r="F77" s="35">
        <v>13</v>
      </c>
      <c r="G77" s="35">
        <v>19</v>
      </c>
      <c r="J77" s="35">
        <v>17</v>
      </c>
      <c r="K77" s="35">
        <v>7</v>
      </c>
      <c r="L77" s="35">
        <v>12</v>
      </c>
      <c r="N77" s="35">
        <v>15</v>
      </c>
      <c r="O77" s="35">
        <v>13</v>
      </c>
      <c r="P77" s="36">
        <f t="shared" si="2"/>
        <v>135</v>
      </c>
      <c r="Q77" s="35" t="str">
        <f>VLOOKUP(A77,Station_NRO!$A$2:$I$106,2,FALSE)</f>
        <v>S. Fk. Catoctin Creek</v>
      </c>
      <c r="S77" s="35" t="str">
        <f>VLOOKUP(A77,Station_NRO!$A$2:$I$106,3,FALSE)</f>
        <v>Rt. 738</v>
      </c>
      <c r="T77" s="35" t="str">
        <f>VLOOKUP(A77,Station_NRO!$A$2:$I$106,9,FALSE)</f>
        <v>VAN-A02R</v>
      </c>
      <c r="U77" s="35" t="s">
        <v>525</v>
      </c>
    </row>
    <row r="78" spans="1:21">
      <c r="A78" s="32" t="s">
        <v>63</v>
      </c>
      <c r="B78" s="32">
        <v>40990</v>
      </c>
      <c r="C78" s="35">
        <v>17</v>
      </c>
      <c r="D78" s="35">
        <v>11</v>
      </c>
      <c r="E78" s="35">
        <v>8</v>
      </c>
      <c r="F78" s="35">
        <v>4</v>
      </c>
      <c r="G78" s="35">
        <v>19</v>
      </c>
      <c r="J78" s="35">
        <v>17</v>
      </c>
      <c r="K78" s="35">
        <v>4</v>
      </c>
      <c r="L78" s="35">
        <v>11</v>
      </c>
      <c r="N78" s="35">
        <v>14</v>
      </c>
      <c r="O78" s="35">
        <v>13</v>
      </c>
      <c r="P78" s="36">
        <f t="shared" si="2"/>
        <v>118</v>
      </c>
      <c r="Q78" s="35" t="str">
        <f>VLOOKUP(A78,Station_NRO!$A$2:$I$106,2,FALSE)</f>
        <v>S. Fk. Catoctin Creek</v>
      </c>
      <c r="S78" s="35" t="str">
        <f>VLOOKUP(A78,Station_NRO!$A$2:$I$106,3,FALSE)</f>
        <v>Rt. 738</v>
      </c>
      <c r="T78" s="35" t="str">
        <f>VLOOKUP(A78,Station_NRO!$A$2:$I$106,9,FALSE)</f>
        <v>VAN-A02R</v>
      </c>
      <c r="U78" s="35" t="s">
        <v>525</v>
      </c>
    </row>
    <row r="79" spans="1:21">
      <c r="A79" s="32" t="s">
        <v>63</v>
      </c>
      <c r="B79" s="32">
        <v>41239</v>
      </c>
      <c r="C79" s="35">
        <v>18</v>
      </c>
      <c r="D79" s="35">
        <v>10</v>
      </c>
      <c r="E79" s="35">
        <v>11</v>
      </c>
      <c r="F79" s="35">
        <v>8</v>
      </c>
      <c r="G79" s="35">
        <v>17</v>
      </c>
      <c r="J79" s="35">
        <v>15</v>
      </c>
      <c r="K79" s="35">
        <v>6</v>
      </c>
      <c r="L79" s="35">
        <v>9</v>
      </c>
      <c r="N79" s="35">
        <v>11</v>
      </c>
      <c r="O79" s="35">
        <v>13</v>
      </c>
      <c r="P79" s="36">
        <f t="shared" si="2"/>
        <v>118</v>
      </c>
      <c r="Q79" s="35" t="str">
        <f>VLOOKUP(A79,Station_NRO!$A$2:$I$106,2,FALSE)</f>
        <v>S. Fk. Catoctin Creek</v>
      </c>
      <c r="S79" s="35" t="str">
        <f>VLOOKUP(A79,Station_NRO!$A$2:$I$106,3,FALSE)</f>
        <v>Rt. 738</v>
      </c>
      <c r="T79" s="35" t="str">
        <f>VLOOKUP(A79,Station_NRO!$A$2:$I$106,9,FALSE)</f>
        <v>VAN-A02R</v>
      </c>
      <c r="U79" s="35" t="s">
        <v>525</v>
      </c>
    </row>
    <row r="80" spans="1:21">
      <c r="A80" s="32" t="s">
        <v>65</v>
      </c>
      <c r="B80" s="32">
        <v>38491</v>
      </c>
      <c r="C80" s="35">
        <v>18</v>
      </c>
      <c r="D80" s="35">
        <v>19</v>
      </c>
      <c r="E80" s="35">
        <v>20</v>
      </c>
      <c r="F80" s="35">
        <v>17</v>
      </c>
      <c r="G80" s="35">
        <v>15</v>
      </c>
      <c r="J80" s="35">
        <v>18</v>
      </c>
      <c r="K80" s="35">
        <v>18</v>
      </c>
      <c r="L80" s="35">
        <v>15</v>
      </c>
      <c r="N80" s="35">
        <v>17</v>
      </c>
      <c r="O80" s="35">
        <v>16</v>
      </c>
      <c r="P80" s="36">
        <f t="shared" si="2"/>
        <v>173</v>
      </c>
      <c r="Q80" s="35" t="str">
        <f>VLOOKUP(A80,Station_NRO!$A$2:$I$106,2,FALSE)</f>
        <v>S. Fk. Catoctin Creek</v>
      </c>
      <c r="R80" s="35" t="str">
        <f>CONCATENATE(Q80," -  ",A80)</f>
        <v>S. Fk. Catoctin Creek -  1ASOC010.09</v>
      </c>
      <c r="S80" s="35" t="str">
        <f>VLOOKUP(A80,Station_NRO!$A$2:$I$106,3,FALSE)</f>
        <v>Rt. 711</v>
      </c>
      <c r="T80" s="35" t="str">
        <f>VLOOKUP(A80,Station_NRO!$A$2:$I$106,9,FALSE)</f>
        <v>VAN-A02R</v>
      </c>
      <c r="U80" s="35" t="s">
        <v>525</v>
      </c>
    </row>
    <row r="81" spans="1:21">
      <c r="A81" s="32" t="s">
        <v>65</v>
      </c>
      <c r="B81" s="32">
        <v>38607</v>
      </c>
      <c r="C81" s="35">
        <v>18</v>
      </c>
      <c r="D81" s="35">
        <v>15</v>
      </c>
      <c r="E81" s="35">
        <v>16</v>
      </c>
      <c r="F81" s="35">
        <v>16</v>
      </c>
      <c r="G81" s="35">
        <v>9</v>
      </c>
      <c r="J81" s="35">
        <v>15</v>
      </c>
      <c r="K81" s="35">
        <v>15</v>
      </c>
      <c r="L81" s="35">
        <v>11</v>
      </c>
      <c r="N81" s="35">
        <v>17</v>
      </c>
      <c r="O81" s="35">
        <v>12</v>
      </c>
      <c r="P81" s="36">
        <f t="shared" si="2"/>
        <v>144</v>
      </c>
      <c r="Q81" s="35" t="str">
        <f>VLOOKUP(A81,Station_NRO!$A$2:$I$106,2,FALSE)</f>
        <v>S. Fk. Catoctin Creek</v>
      </c>
      <c r="S81" s="35" t="str">
        <f>VLOOKUP(A81,Station_NRO!$A$2:$I$106,3,FALSE)</f>
        <v>Rt. 711</v>
      </c>
      <c r="T81" s="35" t="str">
        <f>VLOOKUP(A81,Station_NRO!$A$2:$I$106,9,FALSE)</f>
        <v>VAN-A02R</v>
      </c>
      <c r="U81" s="35" t="s">
        <v>525</v>
      </c>
    </row>
    <row r="82" spans="1:21">
      <c r="A82" s="32" t="s">
        <v>65</v>
      </c>
      <c r="B82" s="32">
        <v>39181</v>
      </c>
      <c r="C82" s="35">
        <v>18</v>
      </c>
      <c r="D82" s="35">
        <v>11</v>
      </c>
      <c r="E82" s="35">
        <v>11</v>
      </c>
      <c r="F82" s="35">
        <v>13</v>
      </c>
      <c r="G82" s="35">
        <v>17</v>
      </c>
      <c r="J82" s="35">
        <v>17</v>
      </c>
      <c r="K82" s="35">
        <v>10</v>
      </c>
      <c r="L82" s="35">
        <v>15</v>
      </c>
      <c r="N82" s="35">
        <v>15</v>
      </c>
      <c r="O82" s="35">
        <v>13</v>
      </c>
      <c r="P82" s="36">
        <f t="shared" si="2"/>
        <v>140</v>
      </c>
      <c r="Q82" s="35" t="str">
        <f>VLOOKUP(A82,Station_NRO!$A$2:$I$106,2,FALSE)</f>
        <v>S. Fk. Catoctin Creek</v>
      </c>
      <c r="S82" s="35" t="str">
        <f>VLOOKUP(A82,Station_NRO!$A$2:$I$106,3,FALSE)</f>
        <v>Rt. 711</v>
      </c>
      <c r="T82" s="35" t="str">
        <f>VLOOKUP(A82,Station_NRO!$A$2:$I$106,9,FALSE)</f>
        <v>VAN-A02R</v>
      </c>
      <c r="U82" s="35" t="s">
        <v>525</v>
      </c>
    </row>
    <row r="83" spans="1:21">
      <c r="A83" s="32" t="s">
        <v>65</v>
      </c>
      <c r="B83" s="32">
        <v>39356</v>
      </c>
      <c r="C83" s="35">
        <v>18</v>
      </c>
      <c r="D83" s="35">
        <v>10</v>
      </c>
      <c r="E83" s="35">
        <v>12</v>
      </c>
      <c r="F83" s="35">
        <v>15</v>
      </c>
      <c r="G83" s="35">
        <v>4</v>
      </c>
      <c r="J83" s="35">
        <v>16</v>
      </c>
      <c r="K83" s="35">
        <v>14</v>
      </c>
      <c r="L83" s="35">
        <v>13</v>
      </c>
      <c r="N83" s="35">
        <v>15</v>
      </c>
      <c r="O83" s="35">
        <v>6</v>
      </c>
      <c r="P83" s="36">
        <f t="shared" si="2"/>
        <v>123</v>
      </c>
      <c r="Q83" s="35" t="str">
        <f>VLOOKUP(A83,Station_NRO!$A$2:$I$106,2,FALSE)</f>
        <v>S. Fk. Catoctin Creek</v>
      </c>
      <c r="S83" s="35" t="str">
        <f>VLOOKUP(A83,Station_NRO!$A$2:$I$106,3,FALSE)</f>
        <v>Rt. 711</v>
      </c>
      <c r="T83" s="35" t="str">
        <f>VLOOKUP(A83,Station_NRO!$A$2:$I$106,9,FALSE)</f>
        <v>VAN-A02R</v>
      </c>
      <c r="U83" s="35" t="s">
        <v>525</v>
      </c>
    </row>
    <row r="84" spans="1:21">
      <c r="A84" s="32" t="s">
        <v>65</v>
      </c>
      <c r="B84" s="32">
        <v>39548</v>
      </c>
      <c r="C84" s="35">
        <v>17</v>
      </c>
      <c r="D84" s="35">
        <v>10</v>
      </c>
      <c r="E84" s="35">
        <v>11</v>
      </c>
      <c r="F84" s="35">
        <v>15</v>
      </c>
      <c r="G84" s="35">
        <v>18</v>
      </c>
      <c r="J84" s="35">
        <v>17</v>
      </c>
      <c r="K84" s="35">
        <v>13</v>
      </c>
      <c r="L84" s="35">
        <v>10</v>
      </c>
      <c r="N84" s="35">
        <v>15</v>
      </c>
      <c r="O84" s="35">
        <v>9</v>
      </c>
      <c r="P84" s="36">
        <f t="shared" si="2"/>
        <v>135</v>
      </c>
      <c r="Q84" s="35" t="str">
        <f>VLOOKUP(A84,Station_NRO!$A$2:$I$106,2,FALSE)</f>
        <v>S. Fk. Catoctin Creek</v>
      </c>
      <c r="S84" s="35" t="str">
        <f>VLOOKUP(A84,Station_NRO!$A$2:$I$106,3,FALSE)</f>
        <v>Rt. 711</v>
      </c>
      <c r="T84" s="35" t="str">
        <f>VLOOKUP(A84,Station_NRO!$A$2:$I$106,9,FALSE)</f>
        <v>VAN-A02R</v>
      </c>
      <c r="U84" s="35" t="s">
        <v>525</v>
      </c>
    </row>
    <row r="85" spans="1:21">
      <c r="A85" s="32" t="s">
        <v>65</v>
      </c>
      <c r="B85" s="32">
        <v>39756</v>
      </c>
      <c r="C85" s="35">
        <v>18</v>
      </c>
      <c r="D85" s="35">
        <v>12</v>
      </c>
      <c r="E85" s="35">
        <v>13</v>
      </c>
      <c r="F85" s="35">
        <v>15</v>
      </c>
      <c r="G85" s="35">
        <v>9</v>
      </c>
      <c r="J85" s="35">
        <v>16</v>
      </c>
      <c r="K85" s="35">
        <v>13</v>
      </c>
      <c r="L85" s="35">
        <v>12</v>
      </c>
      <c r="N85" s="35">
        <v>15</v>
      </c>
      <c r="O85" s="35">
        <v>13</v>
      </c>
      <c r="P85" s="36">
        <f t="shared" si="2"/>
        <v>136</v>
      </c>
      <c r="Q85" s="35" t="str">
        <f>VLOOKUP(A85,Station_NRO!$A$2:$I$106,2,FALSE)</f>
        <v>S. Fk. Catoctin Creek</v>
      </c>
      <c r="S85" s="35" t="str">
        <f>VLOOKUP(A85,Station_NRO!$A$2:$I$106,3,FALSE)</f>
        <v>Rt. 711</v>
      </c>
      <c r="T85" s="35" t="str">
        <f>VLOOKUP(A85,Station_NRO!$A$2:$I$106,9,FALSE)</f>
        <v>VAN-A02R</v>
      </c>
      <c r="U85" s="35" t="s">
        <v>525</v>
      </c>
    </row>
    <row r="86" spans="1:21">
      <c r="A86" s="32" t="s">
        <v>65</v>
      </c>
      <c r="B86" s="32">
        <v>39897</v>
      </c>
      <c r="C86" s="35">
        <v>16</v>
      </c>
      <c r="D86" s="35">
        <v>12</v>
      </c>
      <c r="E86" s="35">
        <v>12</v>
      </c>
      <c r="F86" s="35">
        <v>16</v>
      </c>
      <c r="G86" s="35">
        <v>17</v>
      </c>
      <c r="J86" s="35">
        <v>17</v>
      </c>
      <c r="K86" s="35">
        <v>14</v>
      </c>
      <c r="L86" s="35">
        <v>14</v>
      </c>
      <c r="N86" s="35">
        <v>14</v>
      </c>
      <c r="O86" s="35">
        <v>15</v>
      </c>
      <c r="P86" s="36">
        <f t="shared" si="2"/>
        <v>147</v>
      </c>
      <c r="Q86" s="35" t="str">
        <f>VLOOKUP(A86,Station_NRO!$A$2:$I$106,2,FALSE)</f>
        <v>S. Fk. Catoctin Creek</v>
      </c>
      <c r="S86" s="35" t="str">
        <f>VLOOKUP(A86,Station_NRO!$A$2:$I$106,3,FALSE)</f>
        <v>Rt. 711</v>
      </c>
      <c r="T86" s="35" t="str">
        <f>VLOOKUP(A86,Station_NRO!$A$2:$I$106,9,FALSE)</f>
        <v>VAN-A02R</v>
      </c>
      <c r="U86" s="35" t="s">
        <v>525</v>
      </c>
    </row>
    <row r="87" spans="1:21">
      <c r="A87" s="32" t="s">
        <v>65</v>
      </c>
      <c r="B87" s="32">
        <v>40107</v>
      </c>
      <c r="C87" s="35">
        <v>18</v>
      </c>
      <c r="D87" s="35">
        <v>16</v>
      </c>
      <c r="E87" s="35">
        <v>17</v>
      </c>
      <c r="F87" s="35">
        <v>16</v>
      </c>
      <c r="G87" s="35">
        <v>8</v>
      </c>
      <c r="J87" s="35">
        <v>16</v>
      </c>
      <c r="K87" s="35">
        <v>15</v>
      </c>
      <c r="L87" s="35">
        <v>16</v>
      </c>
      <c r="N87" s="35">
        <v>16</v>
      </c>
      <c r="O87" s="35">
        <v>13</v>
      </c>
      <c r="P87" s="36">
        <f t="shared" si="2"/>
        <v>151</v>
      </c>
      <c r="Q87" s="35" t="str">
        <f>VLOOKUP(A87,Station_NRO!$A$2:$I$106,2,FALSE)</f>
        <v>S. Fk. Catoctin Creek</v>
      </c>
      <c r="S87" s="35" t="str">
        <f>VLOOKUP(A87,Station_NRO!$A$2:$I$106,3,FALSE)</f>
        <v>Rt. 711</v>
      </c>
      <c r="T87" s="35" t="str">
        <f>VLOOKUP(A87,Station_NRO!$A$2:$I$106,9,FALSE)</f>
        <v>VAN-A02R</v>
      </c>
      <c r="U87" s="35" t="s">
        <v>525</v>
      </c>
    </row>
    <row r="88" spans="1:21">
      <c r="A88" s="32" t="s">
        <v>65</v>
      </c>
      <c r="B88" s="32">
        <v>40303</v>
      </c>
      <c r="C88" s="35">
        <v>17</v>
      </c>
      <c r="D88" s="35">
        <v>16</v>
      </c>
      <c r="E88" s="35">
        <v>18</v>
      </c>
      <c r="F88" s="35">
        <v>12</v>
      </c>
      <c r="G88" s="35">
        <v>14</v>
      </c>
      <c r="J88" s="35">
        <v>15</v>
      </c>
      <c r="K88" s="35">
        <v>17</v>
      </c>
      <c r="L88" s="35">
        <v>13</v>
      </c>
      <c r="N88" s="35">
        <v>13</v>
      </c>
      <c r="O88" s="35">
        <v>13</v>
      </c>
      <c r="P88" s="36">
        <f t="shared" si="2"/>
        <v>148</v>
      </c>
      <c r="Q88" s="35" t="str">
        <f>VLOOKUP(A88,Station_NRO!$A$2:$I$106,2,FALSE)</f>
        <v>S. Fk. Catoctin Creek</v>
      </c>
      <c r="S88" s="35" t="str">
        <f>VLOOKUP(A88,Station_NRO!$A$2:$I$106,3,FALSE)</f>
        <v>Rt. 711</v>
      </c>
      <c r="T88" s="35" t="str">
        <f>VLOOKUP(A88,Station_NRO!$A$2:$I$106,9,FALSE)</f>
        <v>VAN-A02R</v>
      </c>
      <c r="U88" s="35" t="s">
        <v>525</v>
      </c>
    </row>
    <row r="89" spans="1:21">
      <c r="A89" s="32" t="s">
        <v>65</v>
      </c>
      <c r="B89" s="32">
        <v>40521</v>
      </c>
      <c r="C89" s="35">
        <v>14</v>
      </c>
      <c r="D89" s="35">
        <v>12</v>
      </c>
      <c r="E89" s="35">
        <v>12</v>
      </c>
      <c r="F89" s="35">
        <v>13</v>
      </c>
      <c r="G89" s="35">
        <v>15</v>
      </c>
      <c r="J89" s="35">
        <v>15</v>
      </c>
      <c r="K89" s="35">
        <v>13</v>
      </c>
      <c r="L89" s="35">
        <v>13</v>
      </c>
      <c r="N89" s="35">
        <v>14</v>
      </c>
      <c r="O89" s="35">
        <v>14</v>
      </c>
      <c r="P89" s="36">
        <f t="shared" si="2"/>
        <v>135</v>
      </c>
      <c r="Q89" s="35" t="str">
        <f>VLOOKUP(A89,Station_NRO!$A$2:$I$106,2,FALSE)</f>
        <v>S. Fk. Catoctin Creek</v>
      </c>
      <c r="S89" s="35" t="str">
        <f>VLOOKUP(A89,Station_NRO!$A$2:$I$106,3,FALSE)</f>
        <v>Rt. 711</v>
      </c>
      <c r="T89" s="35" t="str">
        <f>VLOOKUP(A89,Station_NRO!$A$2:$I$106,9,FALSE)</f>
        <v>VAN-A02R</v>
      </c>
      <c r="U89" s="35" t="s">
        <v>525</v>
      </c>
    </row>
    <row r="90" spans="1:21">
      <c r="A90" s="32" t="s">
        <v>65</v>
      </c>
      <c r="B90" s="32">
        <v>40855</v>
      </c>
      <c r="C90" s="35">
        <v>18</v>
      </c>
      <c r="D90" s="35">
        <v>13</v>
      </c>
      <c r="E90" s="35">
        <v>14</v>
      </c>
      <c r="F90" s="35">
        <v>15</v>
      </c>
      <c r="G90" s="35">
        <v>18</v>
      </c>
      <c r="J90" s="35">
        <v>17</v>
      </c>
      <c r="K90" s="35">
        <v>15</v>
      </c>
      <c r="L90" s="35">
        <v>13</v>
      </c>
      <c r="N90" s="35">
        <v>16</v>
      </c>
      <c r="O90" s="35">
        <v>13</v>
      </c>
      <c r="P90" s="36">
        <f t="shared" si="2"/>
        <v>152</v>
      </c>
      <c r="Q90" s="35" t="str">
        <f>VLOOKUP(A90,Station_NRO!$A$2:$I$106,2,FALSE)</f>
        <v>S. Fk. Catoctin Creek</v>
      </c>
      <c r="S90" s="35" t="str">
        <f>VLOOKUP(A90,Station_NRO!$A$2:$I$106,3,FALSE)</f>
        <v>Rt. 711</v>
      </c>
      <c r="T90" s="35" t="str">
        <f>VLOOKUP(A90,Station_NRO!$A$2:$I$106,9,FALSE)</f>
        <v>VAN-A02R</v>
      </c>
      <c r="U90" s="35" t="s">
        <v>525</v>
      </c>
    </row>
    <row r="91" spans="1:21">
      <c r="A91" s="32" t="s">
        <v>65</v>
      </c>
      <c r="B91" s="32">
        <v>40990</v>
      </c>
      <c r="C91" s="35">
        <v>17</v>
      </c>
      <c r="D91" s="35">
        <v>14</v>
      </c>
      <c r="E91" s="35">
        <v>16</v>
      </c>
      <c r="F91" s="35">
        <v>16</v>
      </c>
      <c r="G91" s="35">
        <v>18</v>
      </c>
      <c r="J91" s="35">
        <v>17</v>
      </c>
      <c r="K91" s="35">
        <v>16</v>
      </c>
      <c r="L91" s="35">
        <v>13</v>
      </c>
      <c r="N91" s="35">
        <v>18</v>
      </c>
      <c r="O91" s="35">
        <v>13</v>
      </c>
      <c r="P91" s="36">
        <f t="shared" si="2"/>
        <v>158</v>
      </c>
      <c r="Q91" s="35" t="str">
        <f>VLOOKUP(A91,Station_NRO!$A$2:$I$106,2,FALSE)</f>
        <v>S. Fk. Catoctin Creek</v>
      </c>
      <c r="S91" s="35" t="str">
        <f>VLOOKUP(A91,Station_NRO!$A$2:$I$106,3,FALSE)</f>
        <v>Rt. 711</v>
      </c>
      <c r="T91" s="35" t="str">
        <f>VLOOKUP(A91,Station_NRO!$A$2:$I$106,9,FALSE)</f>
        <v>VAN-A02R</v>
      </c>
      <c r="U91" s="35" t="s">
        <v>525</v>
      </c>
    </row>
    <row r="92" spans="1:21">
      <c r="A92" s="32" t="s">
        <v>65</v>
      </c>
      <c r="B92" s="32">
        <v>41239</v>
      </c>
      <c r="C92" s="35">
        <v>18</v>
      </c>
      <c r="D92" s="35">
        <v>12</v>
      </c>
      <c r="E92" s="35">
        <v>12</v>
      </c>
      <c r="F92" s="35">
        <v>13</v>
      </c>
      <c r="G92" s="35">
        <v>18</v>
      </c>
      <c r="J92" s="35">
        <v>15</v>
      </c>
      <c r="K92" s="35">
        <v>12</v>
      </c>
      <c r="L92" s="35">
        <v>14</v>
      </c>
      <c r="N92" s="35">
        <v>15</v>
      </c>
      <c r="O92" s="35">
        <v>14</v>
      </c>
      <c r="P92" s="36">
        <f t="shared" si="2"/>
        <v>143</v>
      </c>
      <c r="Q92" s="35" t="str">
        <f>VLOOKUP(A92,Station_NRO!$A$2:$I$106,2,FALSE)</f>
        <v>S. Fk. Catoctin Creek</v>
      </c>
      <c r="S92" s="35" t="str">
        <f>VLOOKUP(A92,Station_NRO!$A$2:$I$106,3,FALSE)</f>
        <v>Rt. 711</v>
      </c>
      <c r="T92" s="35" t="str">
        <f>VLOOKUP(A92,Station_NRO!$A$2:$I$106,9,FALSE)</f>
        <v>VAN-A02R</v>
      </c>
      <c r="U92" s="35" t="s">
        <v>525</v>
      </c>
    </row>
    <row r="93" spans="1:21">
      <c r="A93" s="32" t="s">
        <v>66</v>
      </c>
      <c r="B93" s="32">
        <v>37069</v>
      </c>
      <c r="C93" s="35">
        <v>18</v>
      </c>
      <c r="D93" s="35">
        <v>18</v>
      </c>
      <c r="E93" s="35">
        <v>18</v>
      </c>
      <c r="F93" s="35">
        <v>14</v>
      </c>
      <c r="G93" s="35">
        <v>16</v>
      </c>
      <c r="J93" s="35">
        <v>16</v>
      </c>
      <c r="K93" s="35">
        <v>16</v>
      </c>
      <c r="L93" s="35">
        <v>10</v>
      </c>
      <c r="N93" s="35">
        <v>18</v>
      </c>
      <c r="O93" s="35">
        <v>18</v>
      </c>
      <c r="P93" s="36">
        <f t="shared" si="2"/>
        <v>162</v>
      </c>
      <c r="Q93" s="35" t="str">
        <f>VLOOKUP(A93,Station_NRO!$A$2:$I$106,2,FALSE)</f>
        <v>S. Fk. Catoctin Creek</v>
      </c>
      <c r="R93" s="35" t="str">
        <f>CONCATENATE(Q93," -  ",A93)</f>
        <v>S. Fk. Catoctin Creek -  1ASOC011.70</v>
      </c>
      <c r="S93" s="35" t="str">
        <f>VLOOKUP(A93,Station_NRO!$A$2:$I$106,3,FALSE)</f>
        <v>100 yds. Downstream of Rt. 611</v>
      </c>
      <c r="T93" s="35" t="str">
        <f>VLOOKUP(A93,Station_NRO!$A$2:$I$106,9,FALSE)</f>
        <v>VAN-A02R</v>
      </c>
      <c r="U93" s="35" t="s">
        <v>525</v>
      </c>
    </row>
    <row r="94" spans="1:21">
      <c r="A94" s="32" t="s">
        <v>66</v>
      </c>
      <c r="B94" s="32">
        <v>37833</v>
      </c>
      <c r="C94" s="35">
        <v>18</v>
      </c>
      <c r="D94" s="35">
        <v>14</v>
      </c>
      <c r="E94" s="35">
        <v>16</v>
      </c>
      <c r="F94" s="35">
        <v>14</v>
      </c>
      <c r="G94" s="35">
        <v>14</v>
      </c>
      <c r="J94" s="35">
        <v>10</v>
      </c>
      <c r="K94" s="35">
        <v>16</v>
      </c>
      <c r="L94" s="35">
        <v>9</v>
      </c>
      <c r="N94" s="35">
        <v>9</v>
      </c>
      <c r="O94" s="35">
        <v>12</v>
      </c>
      <c r="P94" s="36">
        <f t="shared" si="2"/>
        <v>132</v>
      </c>
      <c r="Q94" s="35" t="str">
        <f>VLOOKUP(A94,Station_NRO!$A$2:$I$106,2,FALSE)</f>
        <v>S. Fk. Catoctin Creek</v>
      </c>
      <c r="S94" s="35" t="str">
        <f>VLOOKUP(A94,Station_NRO!$A$2:$I$106,3,FALSE)</f>
        <v>100 yds. Downstream of Rt. 611</v>
      </c>
      <c r="T94" s="35" t="str">
        <f>VLOOKUP(A94,Station_NRO!$A$2:$I$106,9,FALSE)</f>
        <v>VAN-A02R</v>
      </c>
      <c r="U94" s="35" t="s">
        <v>525</v>
      </c>
    </row>
    <row r="95" spans="1:21">
      <c r="A95" s="32" t="s">
        <v>66</v>
      </c>
      <c r="B95" s="32">
        <v>40855</v>
      </c>
      <c r="C95" s="35">
        <v>15</v>
      </c>
      <c r="D95" s="35">
        <v>10</v>
      </c>
      <c r="E95" s="35">
        <v>10</v>
      </c>
      <c r="F95" s="35">
        <v>5</v>
      </c>
      <c r="G95" s="35">
        <v>18</v>
      </c>
      <c r="J95" s="35">
        <v>13</v>
      </c>
      <c r="K95" s="35">
        <v>8</v>
      </c>
      <c r="L95" s="35">
        <v>8</v>
      </c>
      <c r="N95" s="35">
        <v>7</v>
      </c>
      <c r="O95" s="35">
        <v>13</v>
      </c>
      <c r="P95" s="36">
        <f t="shared" si="2"/>
        <v>107</v>
      </c>
      <c r="Q95" s="35" t="str">
        <f>VLOOKUP(A95,Station_NRO!$A$2:$I$106,2,FALSE)</f>
        <v>S. Fk. Catoctin Creek</v>
      </c>
      <c r="S95" s="35" t="str">
        <f>VLOOKUP(A95,Station_NRO!$A$2:$I$106,3,FALSE)</f>
        <v>100 yds. Downstream of Rt. 611</v>
      </c>
      <c r="T95" s="35" t="str">
        <f>VLOOKUP(A95,Station_NRO!$A$2:$I$106,9,FALSE)</f>
        <v>VAN-A02R</v>
      </c>
      <c r="U95" s="35" t="s">
        <v>525</v>
      </c>
    </row>
    <row r="96" spans="1:21">
      <c r="A96" s="32" t="s">
        <v>66</v>
      </c>
      <c r="B96" s="32">
        <v>40990</v>
      </c>
      <c r="C96" s="35">
        <v>13</v>
      </c>
      <c r="D96" s="35">
        <v>4</v>
      </c>
      <c r="E96" s="35">
        <v>8</v>
      </c>
      <c r="F96" s="35">
        <v>7</v>
      </c>
      <c r="G96" s="35">
        <v>17</v>
      </c>
      <c r="J96" s="35">
        <v>12</v>
      </c>
      <c r="K96" s="35">
        <v>8</v>
      </c>
      <c r="L96" s="35">
        <v>6</v>
      </c>
      <c r="N96" s="35">
        <v>8</v>
      </c>
      <c r="O96" s="35">
        <v>12</v>
      </c>
      <c r="P96" s="36">
        <f t="shared" si="2"/>
        <v>95</v>
      </c>
      <c r="Q96" s="35" t="str">
        <f>VLOOKUP(A96,Station_NRO!$A$2:$I$106,2,FALSE)</f>
        <v>S. Fk. Catoctin Creek</v>
      </c>
      <c r="S96" s="35" t="str">
        <f>VLOOKUP(A96,Station_NRO!$A$2:$I$106,3,FALSE)</f>
        <v>100 yds. Downstream of Rt. 611</v>
      </c>
      <c r="T96" s="35" t="str">
        <f>VLOOKUP(A96,Station_NRO!$A$2:$I$106,9,FALSE)</f>
        <v>VAN-A02R</v>
      </c>
      <c r="U96" s="35" t="s">
        <v>525</v>
      </c>
    </row>
    <row r="97" spans="1:21">
      <c r="A97" s="32" t="s">
        <v>66</v>
      </c>
      <c r="B97" s="32">
        <v>41239</v>
      </c>
      <c r="C97" s="35">
        <v>17</v>
      </c>
      <c r="D97" s="35">
        <v>10</v>
      </c>
      <c r="E97" s="35">
        <v>14</v>
      </c>
      <c r="F97" s="35">
        <v>9</v>
      </c>
      <c r="G97" s="35">
        <v>18</v>
      </c>
      <c r="J97" s="35">
        <v>9</v>
      </c>
      <c r="K97" s="35">
        <v>10</v>
      </c>
      <c r="L97" s="35">
        <v>12</v>
      </c>
      <c r="N97" s="35">
        <v>8</v>
      </c>
      <c r="O97" s="35">
        <v>12</v>
      </c>
      <c r="P97" s="36">
        <f t="shared" si="2"/>
        <v>119</v>
      </c>
      <c r="Q97" s="35" t="str">
        <f>VLOOKUP(A97,Station_NRO!$A$2:$I$106,2,FALSE)</f>
        <v>S. Fk. Catoctin Creek</v>
      </c>
      <c r="S97" s="35" t="str">
        <f>VLOOKUP(A97,Station_NRO!$A$2:$I$106,3,FALSE)</f>
        <v>100 yds. Downstream of Rt. 611</v>
      </c>
      <c r="T97" s="35" t="str">
        <f>VLOOKUP(A97,Station_NRO!$A$2:$I$106,9,FALSE)</f>
        <v>VAN-A02R</v>
      </c>
      <c r="U97" s="35" t="s">
        <v>525</v>
      </c>
    </row>
    <row r="98" spans="1:21">
      <c r="A98" s="32" t="s">
        <v>160</v>
      </c>
      <c r="B98" s="32">
        <v>37069</v>
      </c>
      <c r="C98" s="35">
        <v>19</v>
      </c>
      <c r="D98" s="35">
        <v>16</v>
      </c>
      <c r="E98" s="35">
        <v>16</v>
      </c>
      <c r="F98" s="35">
        <v>17</v>
      </c>
      <c r="G98" s="35">
        <v>18</v>
      </c>
      <c r="J98" s="35">
        <v>18</v>
      </c>
      <c r="K98" s="35">
        <v>14</v>
      </c>
      <c r="L98" s="35">
        <v>17</v>
      </c>
      <c r="N98" s="35">
        <v>18</v>
      </c>
      <c r="O98" s="35">
        <v>18</v>
      </c>
      <c r="P98" s="36">
        <f t="shared" ref="P98:P129" si="3">SUM(C98:O98)</f>
        <v>171</v>
      </c>
      <c r="Q98" s="35" t="str">
        <f>VLOOKUP(A98,Station_NRO!$A$2:$I$106,2,FALSE)</f>
        <v>S. Fk. Catoctin Creek</v>
      </c>
      <c r="R98" s="35" t="str">
        <f>CONCATENATE(Q98," -  ",A98)</f>
        <v>S. Fk. Catoctin Creek -  1ASOC012.60</v>
      </c>
      <c r="S98" s="35" t="str">
        <f>VLOOKUP(A98,Station_NRO!$A$2:$I$106,3,FALSE)</f>
        <v>20 yds. Above Rt. 690</v>
      </c>
      <c r="T98" s="35" t="str">
        <f>VLOOKUP(A98,Station_NRO!$A$2:$I$106,9,FALSE)</f>
        <v>VAN-A02R</v>
      </c>
      <c r="U98" s="35" t="s">
        <v>525</v>
      </c>
    </row>
    <row r="99" spans="1:21">
      <c r="A99" s="32" t="s">
        <v>68</v>
      </c>
      <c r="B99" s="32">
        <v>37069</v>
      </c>
      <c r="C99" s="35">
        <v>19</v>
      </c>
      <c r="D99" s="35">
        <v>18</v>
      </c>
      <c r="E99" s="35">
        <v>18</v>
      </c>
      <c r="F99" s="35">
        <v>18</v>
      </c>
      <c r="G99" s="35">
        <v>16</v>
      </c>
      <c r="J99" s="35">
        <v>19</v>
      </c>
      <c r="K99" s="35">
        <v>19</v>
      </c>
      <c r="L99" s="35">
        <v>17</v>
      </c>
      <c r="N99" s="35">
        <v>18</v>
      </c>
      <c r="O99" s="35">
        <v>16</v>
      </c>
      <c r="P99" s="36">
        <f t="shared" si="3"/>
        <v>178</v>
      </c>
      <c r="Q99" s="35" t="str">
        <f>VLOOKUP(A99,Station_NRO!$A$2:$I$106,2,FALSE)</f>
        <v>S. Fk.  Catoctin Creek</v>
      </c>
      <c r="R99" s="35" t="str">
        <f>CONCATENATE(Q99," -  ",A99)</f>
        <v>S. Fk.  Catoctin Creek -  1ASOC013.05</v>
      </c>
      <c r="S99" s="35" t="str">
        <f>VLOOKUP(A99,Station_NRO!$A$2:$I$106,3,FALSE)</f>
        <v>50 yds. above Rt. 7 bypass</v>
      </c>
      <c r="T99" s="35" t="str">
        <f>VLOOKUP(A99,Station_NRO!$A$2:$I$106,9,FALSE)</f>
        <v>VAN-A02R</v>
      </c>
      <c r="U99" s="35" t="s">
        <v>525</v>
      </c>
    </row>
    <row r="100" spans="1:21">
      <c r="A100" s="32" t="s">
        <v>68</v>
      </c>
      <c r="B100" s="32">
        <v>37446</v>
      </c>
      <c r="C100" s="35">
        <v>18</v>
      </c>
      <c r="D100" s="35">
        <v>18</v>
      </c>
      <c r="E100" s="35">
        <v>18</v>
      </c>
      <c r="F100" s="35">
        <v>18</v>
      </c>
      <c r="G100" s="35">
        <v>8</v>
      </c>
      <c r="J100" s="35">
        <v>18</v>
      </c>
      <c r="K100" s="35">
        <v>17</v>
      </c>
      <c r="L100" s="35">
        <v>17</v>
      </c>
      <c r="N100" s="35">
        <v>18</v>
      </c>
      <c r="O100" s="35">
        <v>14</v>
      </c>
      <c r="P100" s="36">
        <f t="shared" si="3"/>
        <v>164</v>
      </c>
      <c r="Q100" s="35" t="str">
        <f>VLOOKUP(A100,Station_NRO!$A$2:$I$106,2,FALSE)</f>
        <v>S. Fk.  Catoctin Creek</v>
      </c>
      <c r="S100" s="35" t="str">
        <f>VLOOKUP(A100,Station_NRO!$A$2:$I$106,3,FALSE)</f>
        <v>50 yds. above Rt. 7 bypass</v>
      </c>
      <c r="T100" s="35" t="str">
        <f>VLOOKUP(A100,Station_NRO!$A$2:$I$106,9,FALSE)</f>
        <v>VAN-A02R</v>
      </c>
      <c r="U100" s="35" t="s">
        <v>525</v>
      </c>
    </row>
    <row r="101" spans="1:21">
      <c r="A101" s="32" t="s">
        <v>68</v>
      </c>
      <c r="B101" s="32">
        <v>37591</v>
      </c>
      <c r="C101" s="35">
        <v>18</v>
      </c>
      <c r="D101" s="35">
        <v>18</v>
      </c>
      <c r="E101" s="35">
        <v>18</v>
      </c>
      <c r="F101" s="35">
        <v>18</v>
      </c>
      <c r="G101" s="35">
        <v>19</v>
      </c>
      <c r="J101" s="35">
        <v>18</v>
      </c>
      <c r="K101" s="35">
        <v>17</v>
      </c>
      <c r="L101" s="35">
        <v>17</v>
      </c>
      <c r="N101" s="35">
        <v>18</v>
      </c>
      <c r="O101" s="35">
        <v>16</v>
      </c>
      <c r="P101" s="36">
        <f t="shared" si="3"/>
        <v>177</v>
      </c>
      <c r="Q101" s="35" t="str">
        <f>VLOOKUP(A101,Station_NRO!$A$2:$I$106,2,FALSE)</f>
        <v>S. Fk.  Catoctin Creek</v>
      </c>
      <c r="S101" s="35" t="str">
        <f>VLOOKUP(A101,Station_NRO!$A$2:$I$106,3,FALSE)</f>
        <v>50 yds. above Rt. 7 bypass</v>
      </c>
      <c r="T101" s="35" t="str">
        <f>VLOOKUP(A101,Station_NRO!$A$2:$I$106,9,FALSE)</f>
        <v>VAN-A02R</v>
      </c>
      <c r="U101" s="35" t="s">
        <v>525</v>
      </c>
    </row>
    <row r="102" spans="1:21">
      <c r="A102" s="32" t="s">
        <v>68</v>
      </c>
      <c r="B102" s="32">
        <v>37761</v>
      </c>
      <c r="C102" s="35">
        <v>20</v>
      </c>
      <c r="D102" s="35">
        <v>19</v>
      </c>
      <c r="E102" s="35">
        <v>18</v>
      </c>
      <c r="F102" s="35">
        <v>14</v>
      </c>
      <c r="G102" s="35">
        <v>20</v>
      </c>
      <c r="J102" s="35">
        <v>18</v>
      </c>
      <c r="K102" s="35">
        <v>17</v>
      </c>
      <c r="L102" s="35">
        <v>11</v>
      </c>
      <c r="N102" s="35">
        <v>15</v>
      </c>
      <c r="O102" s="35">
        <v>19</v>
      </c>
      <c r="P102" s="36">
        <f t="shared" si="3"/>
        <v>171</v>
      </c>
      <c r="Q102" s="35" t="str">
        <f>VLOOKUP(A102,Station_NRO!$A$2:$I$106,2,FALSE)</f>
        <v>S. Fk.  Catoctin Creek</v>
      </c>
      <c r="S102" s="35" t="str">
        <f>VLOOKUP(A102,Station_NRO!$A$2:$I$106,3,FALSE)</f>
        <v>50 yds. above Rt. 7 bypass</v>
      </c>
      <c r="T102" s="35" t="str">
        <f>VLOOKUP(A102,Station_NRO!$A$2:$I$106,9,FALSE)</f>
        <v>VAN-A02R</v>
      </c>
      <c r="U102" s="35" t="s">
        <v>525</v>
      </c>
    </row>
    <row r="103" spans="1:21">
      <c r="A103" s="32" t="s">
        <v>68</v>
      </c>
      <c r="B103" s="32">
        <v>38511</v>
      </c>
      <c r="C103" s="35">
        <v>20</v>
      </c>
      <c r="D103" s="35">
        <v>20</v>
      </c>
      <c r="E103" s="35">
        <v>19</v>
      </c>
      <c r="F103" s="35">
        <v>18</v>
      </c>
      <c r="G103" s="35">
        <v>14</v>
      </c>
      <c r="J103" s="35">
        <v>18</v>
      </c>
      <c r="K103" s="35">
        <v>19</v>
      </c>
      <c r="L103" s="35">
        <v>18</v>
      </c>
      <c r="N103" s="35">
        <v>18</v>
      </c>
      <c r="O103" s="35">
        <v>15</v>
      </c>
      <c r="P103" s="36">
        <f t="shared" si="3"/>
        <v>179</v>
      </c>
      <c r="Q103" s="35" t="str">
        <f>VLOOKUP(A103,Station_NRO!$A$2:$I$106,2,FALSE)</f>
        <v>S. Fk.  Catoctin Creek</v>
      </c>
      <c r="S103" s="35" t="str">
        <f>VLOOKUP(A103,Station_NRO!$A$2:$I$106,3,FALSE)</f>
        <v>50 yds. above Rt. 7 bypass</v>
      </c>
      <c r="T103" s="35" t="str">
        <f>VLOOKUP(A103,Station_NRO!$A$2:$I$106,9,FALSE)</f>
        <v>VAN-A02R</v>
      </c>
      <c r="U103" s="35" t="s">
        <v>525</v>
      </c>
    </row>
    <row r="104" spans="1:21">
      <c r="A104" s="32" t="s">
        <v>68</v>
      </c>
      <c r="B104" s="32">
        <v>39181</v>
      </c>
      <c r="C104" s="35">
        <v>18</v>
      </c>
      <c r="D104" s="35">
        <v>13</v>
      </c>
      <c r="E104" s="35">
        <v>13</v>
      </c>
      <c r="F104" s="35">
        <v>16</v>
      </c>
      <c r="G104" s="35">
        <v>17</v>
      </c>
      <c r="J104" s="35">
        <v>18</v>
      </c>
      <c r="K104" s="35">
        <v>14</v>
      </c>
      <c r="L104" s="35">
        <v>15</v>
      </c>
      <c r="N104" s="35">
        <v>16</v>
      </c>
      <c r="O104" s="35">
        <v>14</v>
      </c>
      <c r="P104" s="36">
        <f t="shared" si="3"/>
        <v>154</v>
      </c>
      <c r="Q104" s="35" t="str">
        <f>VLOOKUP(A104,Station_NRO!$A$2:$I$106,2,FALSE)</f>
        <v>S. Fk.  Catoctin Creek</v>
      </c>
      <c r="S104" s="35" t="str">
        <f>VLOOKUP(A104,Station_NRO!$A$2:$I$106,3,FALSE)</f>
        <v>50 yds. above Rt. 7 bypass</v>
      </c>
      <c r="T104" s="35" t="str">
        <f>VLOOKUP(A104,Station_NRO!$A$2:$I$106,9,FALSE)</f>
        <v>VAN-A02R</v>
      </c>
      <c r="U104" s="35" t="s">
        <v>525</v>
      </c>
    </row>
    <row r="105" spans="1:21">
      <c r="A105" s="32" t="s">
        <v>68</v>
      </c>
      <c r="B105" s="32">
        <v>39356</v>
      </c>
      <c r="C105" s="35">
        <v>17</v>
      </c>
      <c r="D105" s="35">
        <v>17</v>
      </c>
      <c r="E105" s="35">
        <v>16</v>
      </c>
      <c r="F105" s="35">
        <v>17</v>
      </c>
      <c r="G105" s="35">
        <v>2</v>
      </c>
      <c r="J105" s="35">
        <v>16</v>
      </c>
      <c r="K105" s="35">
        <v>12</v>
      </c>
      <c r="L105" s="35">
        <v>14</v>
      </c>
      <c r="N105" s="35">
        <v>17</v>
      </c>
      <c r="O105" s="35">
        <v>5</v>
      </c>
      <c r="P105" s="36">
        <f t="shared" si="3"/>
        <v>133</v>
      </c>
      <c r="Q105" s="35" t="str">
        <f>VLOOKUP(A105,Station_NRO!$A$2:$I$106,2,FALSE)</f>
        <v>S. Fk.  Catoctin Creek</v>
      </c>
      <c r="S105" s="35" t="str">
        <f>VLOOKUP(A105,Station_NRO!$A$2:$I$106,3,FALSE)</f>
        <v>50 yds. above Rt. 7 bypass</v>
      </c>
      <c r="T105" s="35" t="str">
        <f>VLOOKUP(A105,Station_NRO!$A$2:$I$106,9,FALSE)</f>
        <v>VAN-A02R</v>
      </c>
      <c r="U105" s="35" t="s">
        <v>525</v>
      </c>
    </row>
    <row r="106" spans="1:21">
      <c r="A106" s="32" t="s">
        <v>68</v>
      </c>
      <c r="B106" s="32">
        <v>39548</v>
      </c>
      <c r="C106" s="35">
        <v>17</v>
      </c>
      <c r="D106" s="35">
        <v>14</v>
      </c>
      <c r="E106" s="35">
        <v>15</v>
      </c>
      <c r="F106" s="35">
        <v>16</v>
      </c>
      <c r="G106" s="35">
        <v>17</v>
      </c>
      <c r="J106" s="35">
        <v>17</v>
      </c>
      <c r="K106" s="35">
        <v>11</v>
      </c>
      <c r="L106" s="35">
        <v>12</v>
      </c>
      <c r="N106" s="35">
        <v>17</v>
      </c>
      <c r="O106" s="35">
        <v>14</v>
      </c>
      <c r="P106" s="36">
        <f t="shared" si="3"/>
        <v>150</v>
      </c>
      <c r="Q106" s="35" t="str">
        <f>VLOOKUP(A106,Station_NRO!$A$2:$I$106,2,FALSE)</f>
        <v>S. Fk.  Catoctin Creek</v>
      </c>
      <c r="S106" s="35" t="str">
        <f>VLOOKUP(A106,Station_NRO!$A$2:$I$106,3,FALSE)</f>
        <v>50 yds. above Rt. 7 bypass</v>
      </c>
      <c r="T106" s="35" t="str">
        <f>VLOOKUP(A106,Station_NRO!$A$2:$I$106,9,FALSE)</f>
        <v>VAN-A02R</v>
      </c>
      <c r="U106" s="35" t="s">
        <v>525</v>
      </c>
    </row>
    <row r="107" spans="1:21">
      <c r="A107" s="32" t="s">
        <v>68</v>
      </c>
      <c r="B107" s="32">
        <v>39756</v>
      </c>
      <c r="C107" s="35">
        <v>18</v>
      </c>
      <c r="D107" s="35">
        <v>16</v>
      </c>
      <c r="E107" s="35">
        <v>15</v>
      </c>
      <c r="F107" s="35">
        <v>16</v>
      </c>
      <c r="G107" s="35">
        <v>8</v>
      </c>
      <c r="J107" s="35">
        <v>16</v>
      </c>
      <c r="K107" s="35">
        <v>13</v>
      </c>
      <c r="L107" s="35">
        <v>17</v>
      </c>
      <c r="N107" s="35">
        <v>16</v>
      </c>
      <c r="O107" s="35">
        <v>13</v>
      </c>
      <c r="P107" s="36">
        <f t="shared" si="3"/>
        <v>148</v>
      </c>
      <c r="Q107" s="35" t="str">
        <f>VLOOKUP(A107,Station_NRO!$A$2:$I$106,2,FALSE)</f>
        <v>S. Fk.  Catoctin Creek</v>
      </c>
      <c r="S107" s="35" t="str">
        <f>VLOOKUP(A107,Station_NRO!$A$2:$I$106,3,FALSE)</f>
        <v>50 yds. above Rt. 7 bypass</v>
      </c>
      <c r="T107" s="35" t="str">
        <f>VLOOKUP(A107,Station_NRO!$A$2:$I$106,9,FALSE)</f>
        <v>VAN-A02R</v>
      </c>
      <c r="U107" s="35" t="s">
        <v>525</v>
      </c>
    </row>
    <row r="108" spans="1:21">
      <c r="A108" s="32" t="s">
        <v>68</v>
      </c>
      <c r="B108" s="32">
        <v>39897</v>
      </c>
      <c r="C108" s="35">
        <v>14</v>
      </c>
      <c r="D108" s="35">
        <v>13</v>
      </c>
      <c r="E108" s="35">
        <v>12</v>
      </c>
      <c r="F108" s="35">
        <v>16</v>
      </c>
      <c r="G108" s="35">
        <v>14</v>
      </c>
      <c r="J108" s="35">
        <v>17</v>
      </c>
      <c r="K108" s="35">
        <v>8</v>
      </c>
      <c r="L108" s="35">
        <v>16</v>
      </c>
      <c r="N108" s="35">
        <v>17</v>
      </c>
      <c r="O108" s="35">
        <v>15</v>
      </c>
      <c r="P108" s="36">
        <f t="shared" si="3"/>
        <v>142</v>
      </c>
      <c r="Q108" s="35" t="str">
        <f>VLOOKUP(A108,Station_NRO!$A$2:$I$106,2,FALSE)</f>
        <v>S. Fk.  Catoctin Creek</v>
      </c>
      <c r="S108" s="35" t="str">
        <f>VLOOKUP(A108,Station_NRO!$A$2:$I$106,3,FALSE)</f>
        <v>50 yds. above Rt. 7 bypass</v>
      </c>
      <c r="T108" s="35" t="str">
        <f>VLOOKUP(A108,Station_NRO!$A$2:$I$106,9,FALSE)</f>
        <v>VAN-A02R</v>
      </c>
      <c r="U108" s="35" t="s">
        <v>525</v>
      </c>
    </row>
    <row r="109" spans="1:21">
      <c r="A109" s="32" t="s">
        <v>68</v>
      </c>
      <c r="B109" s="32">
        <v>40107</v>
      </c>
      <c r="C109" s="35">
        <v>19</v>
      </c>
      <c r="D109" s="35">
        <v>20</v>
      </c>
      <c r="E109" s="35">
        <v>19</v>
      </c>
      <c r="F109" s="35">
        <v>13</v>
      </c>
      <c r="G109" s="35">
        <v>7</v>
      </c>
      <c r="J109" s="35">
        <v>18</v>
      </c>
      <c r="K109" s="35">
        <v>15</v>
      </c>
      <c r="L109" s="35">
        <v>14</v>
      </c>
      <c r="N109" s="35">
        <v>17</v>
      </c>
      <c r="O109" s="35">
        <v>12</v>
      </c>
      <c r="P109" s="36">
        <f t="shared" si="3"/>
        <v>154</v>
      </c>
      <c r="Q109" s="35" t="str">
        <f>VLOOKUP(A109,Station_NRO!$A$2:$I$106,2,FALSE)</f>
        <v>S. Fk.  Catoctin Creek</v>
      </c>
      <c r="S109" s="35" t="str">
        <f>VLOOKUP(A109,Station_NRO!$A$2:$I$106,3,FALSE)</f>
        <v>50 yds. above Rt. 7 bypass</v>
      </c>
      <c r="T109" s="35" t="str">
        <f>VLOOKUP(A109,Station_NRO!$A$2:$I$106,9,FALSE)</f>
        <v>VAN-A02R</v>
      </c>
      <c r="U109" s="35" t="s">
        <v>525</v>
      </c>
    </row>
    <row r="110" spans="1:21">
      <c r="A110" s="32" t="s">
        <v>68</v>
      </c>
      <c r="B110" s="32">
        <v>40303</v>
      </c>
      <c r="C110" s="35">
        <v>20</v>
      </c>
      <c r="D110" s="35">
        <v>14</v>
      </c>
      <c r="E110" s="35">
        <v>15</v>
      </c>
      <c r="F110" s="35">
        <v>13</v>
      </c>
      <c r="G110" s="35">
        <v>14</v>
      </c>
      <c r="J110" s="35">
        <v>17</v>
      </c>
      <c r="K110" s="35">
        <v>17</v>
      </c>
      <c r="L110" s="35">
        <v>11</v>
      </c>
      <c r="N110" s="35">
        <v>17</v>
      </c>
      <c r="O110" s="35">
        <v>12</v>
      </c>
      <c r="P110" s="36">
        <f t="shared" si="3"/>
        <v>150</v>
      </c>
      <c r="Q110" s="35" t="str">
        <f>VLOOKUP(A110,Station_NRO!$A$2:$I$106,2,FALSE)</f>
        <v>S. Fk.  Catoctin Creek</v>
      </c>
      <c r="S110" s="35" t="str">
        <f>VLOOKUP(A110,Station_NRO!$A$2:$I$106,3,FALSE)</f>
        <v>50 yds. above Rt. 7 bypass</v>
      </c>
      <c r="T110" s="35" t="str">
        <f>VLOOKUP(A110,Station_NRO!$A$2:$I$106,9,FALSE)</f>
        <v>VAN-A02R</v>
      </c>
      <c r="U110" s="35" t="s">
        <v>525</v>
      </c>
    </row>
    <row r="111" spans="1:21">
      <c r="A111" s="32" t="s">
        <v>68</v>
      </c>
      <c r="B111" s="32">
        <v>40522</v>
      </c>
      <c r="C111" s="35">
        <v>18</v>
      </c>
      <c r="D111" s="35">
        <v>15</v>
      </c>
      <c r="E111" s="35">
        <v>15</v>
      </c>
      <c r="F111" s="35">
        <v>16</v>
      </c>
      <c r="G111" s="35">
        <v>17</v>
      </c>
      <c r="J111" s="35">
        <v>18</v>
      </c>
      <c r="K111" s="35">
        <v>11</v>
      </c>
      <c r="L111" s="35">
        <v>18</v>
      </c>
      <c r="N111" s="35">
        <v>17</v>
      </c>
      <c r="O111" s="35">
        <v>13</v>
      </c>
      <c r="P111" s="36">
        <f t="shared" si="3"/>
        <v>158</v>
      </c>
      <c r="Q111" s="35" t="str">
        <f>VLOOKUP(A111,Station_NRO!$A$2:$I$106,2,FALSE)</f>
        <v>S. Fk.  Catoctin Creek</v>
      </c>
      <c r="S111" s="35" t="str">
        <f>VLOOKUP(A111,Station_NRO!$A$2:$I$106,3,FALSE)</f>
        <v>50 yds. above Rt. 7 bypass</v>
      </c>
      <c r="T111" s="35" t="str">
        <f>VLOOKUP(A111,Station_NRO!$A$2:$I$106,9,FALSE)</f>
        <v>VAN-A02R</v>
      </c>
      <c r="U111" s="35" t="s">
        <v>525</v>
      </c>
    </row>
    <row r="112" spans="1:21">
      <c r="A112" s="32" t="s">
        <v>68</v>
      </c>
      <c r="B112" s="32">
        <v>40855</v>
      </c>
      <c r="C112" s="35">
        <v>18</v>
      </c>
      <c r="D112" s="35">
        <v>16</v>
      </c>
      <c r="E112" s="35">
        <v>16</v>
      </c>
      <c r="F112" s="35">
        <v>17</v>
      </c>
      <c r="G112" s="35">
        <v>18</v>
      </c>
      <c r="J112" s="35">
        <v>18</v>
      </c>
      <c r="K112" s="35">
        <v>13</v>
      </c>
      <c r="L112" s="35">
        <v>17</v>
      </c>
      <c r="N112" s="35">
        <v>16</v>
      </c>
      <c r="O112" s="35">
        <v>13</v>
      </c>
      <c r="P112" s="36">
        <f t="shared" si="3"/>
        <v>162</v>
      </c>
      <c r="Q112" s="35" t="str">
        <f>VLOOKUP(A112,Station_NRO!$A$2:$I$106,2,FALSE)</f>
        <v>S. Fk.  Catoctin Creek</v>
      </c>
      <c r="S112" s="35" t="str">
        <f>VLOOKUP(A112,Station_NRO!$A$2:$I$106,3,FALSE)</f>
        <v>50 yds. above Rt. 7 bypass</v>
      </c>
      <c r="T112" s="35" t="str">
        <f>VLOOKUP(A112,Station_NRO!$A$2:$I$106,9,FALSE)</f>
        <v>VAN-A02R</v>
      </c>
      <c r="U112" s="35" t="s">
        <v>525</v>
      </c>
    </row>
    <row r="113" spans="1:21">
      <c r="A113" s="32" t="s">
        <v>68</v>
      </c>
      <c r="B113" s="32">
        <v>40990</v>
      </c>
      <c r="C113" s="35">
        <v>19</v>
      </c>
      <c r="D113" s="35">
        <v>15</v>
      </c>
      <c r="E113" s="35">
        <v>12</v>
      </c>
      <c r="F113" s="35">
        <v>16</v>
      </c>
      <c r="G113" s="35">
        <v>17</v>
      </c>
      <c r="J113" s="35">
        <v>18</v>
      </c>
      <c r="K113" s="35">
        <v>12</v>
      </c>
      <c r="L113" s="35">
        <v>17</v>
      </c>
      <c r="N113" s="35">
        <v>16</v>
      </c>
      <c r="O113" s="35">
        <v>13</v>
      </c>
      <c r="P113" s="36">
        <f t="shared" si="3"/>
        <v>155</v>
      </c>
      <c r="Q113" s="35" t="str">
        <f>VLOOKUP(A113,Station_NRO!$A$2:$I$106,2,FALSE)</f>
        <v>S. Fk.  Catoctin Creek</v>
      </c>
      <c r="S113" s="35" t="str">
        <f>VLOOKUP(A113,Station_NRO!$A$2:$I$106,3,FALSE)</f>
        <v>50 yds. above Rt. 7 bypass</v>
      </c>
      <c r="T113" s="35" t="str">
        <f>VLOOKUP(A113,Station_NRO!$A$2:$I$106,9,FALSE)</f>
        <v>VAN-A02R</v>
      </c>
      <c r="U113" s="35" t="s">
        <v>525</v>
      </c>
    </row>
    <row r="114" spans="1:21">
      <c r="A114" s="32" t="s">
        <v>68</v>
      </c>
      <c r="B114" s="32">
        <v>41246</v>
      </c>
      <c r="C114" s="35">
        <v>18</v>
      </c>
      <c r="D114" s="35">
        <v>13</v>
      </c>
      <c r="E114" s="35">
        <v>9</v>
      </c>
      <c r="F114" s="35">
        <v>14</v>
      </c>
      <c r="G114" s="35">
        <v>15</v>
      </c>
      <c r="J114" s="35">
        <v>19</v>
      </c>
      <c r="K114" s="35">
        <v>10</v>
      </c>
      <c r="L114" s="35">
        <v>18</v>
      </c>
      <c r="N114" s="35">
        <v>17</v>
      </c>
      <c r="O114" s="35">
        <v>13</v>
      </c>
      <c r="P114" s="36">
        <f t="shared" si="3"/>
        <v>146</v>
      </c>
      <c r="Q114" s="35" t="str">
        <f>VLOOKUP(A114,Station_NRO!$A$2:$I$106,2,FALSE)</f>
        <v>S. Fk.  Catoctin Creek</v>
      </c>
      <c r="S114" s="35" t="str">
        <f>VLOOKUP(A114,Station_NRO!$A$2:$I$106,3,FALSE)</f>
        <v>50 yds. above Rt. 7 bypass</v>
      </c>
      <c r="T114" s="35" t="str">
        <f>VLOOKUP(A114,Station_NRO!$A$2:$I$106,9,FALSE)</f>
        <v>VAN-A02R</v>
      </c>
      <c r="U114" s="35" t="s">
        <v>525</v>
      </c>
    </row>
    <row r="115" spans="1:21">
      <c r="A115" s="32" t="s">
        <v>173</v>
      </c>
      <c r="B115" s="32">
        <v>38446</v>
      </c>
      <c r="C115" s="35">
        <v>19</v>
      </c>
      <c r="D115" s="35">
        <v>16</v>
      </c>
      <c r="E115" s="35">
        <v>11</v>
      </c>
      <c r="F115" s="35">
        <v>9</v>
      </c>
      <c r="G115" s="35">
        <v>20</v>
      </c>
      <c r="J115" s="35">
        <v>19</v>
      </c>
      <c r="K115" s="35">
        <v>12</v>
      </c>
      <c r="L115" s="35">
        <v>10</v>
      </c>
      <c r="N115" s="35">
        <v>17</v>
      </c>
      <c r="O115" s="35">
        <v>13</v>
      </c>
      <c r="P115" s="36">
        <f t="shared" si="3"/>
        <v>146</v>
      </c>
      <c r="Q115" s="35" t="str">
        <f>VLOOKUP(A115,Station_NRO!$A$2:$I$106,2,FALSE)</f>
        <v>Unnamed Trib. to Catoctin Cr.</v>
      </c>
      <c r="R115" s="35" t="str">
        <f>CONCATENATE(Q115," -  ",A115)</f>
        <v>Unnamed Trib. to Catoctin Cr. -  1AXKR000.77</v>
      </c>
      <c r="S115" s="35" t="str">
        <f>VLOOKUP(A115,Station_NRO!$A$2:$I$106,3,FALSE)</f>
        <v>Downstream from Rt. 663</v>
      </c>
      <c r="T115" s="35" t="str">
        <f>VLOOKUP(A115,Station_NRO!$A$2:$I$106,9,FALSE)</f>
        <v>VAN-A02R</v>
      </c>
      <c r="U115" s="35" t="s">
        <v>525</v>
      </c>
    </row>
    <row r="116" spans="1:21">
      <c r="A116" s="32" t="s">
        <v>173</v>
      </c>
      <c r="B116" s="32">
        <v>38665</v>
      </c>
      <c r="C116" s="35">
        <v>17</v>
      </c>
      <c r="D116" s="35">
        <v>14</v>
      </c>
      <c r="E116" s="35">
        <v>11</v>
      </c>
      <c r="F116" s="35">
        <v>12</v>
      </c>
      <c r="G116" s="35">
        <v>17</v>
      </c>
      <c r="J116" s="35">
        <v>16</v>
      </c>
      <c r="K116" s="35">
        <v>9</v>
      </c>
      <c r="L116" s="35">
        <v>13</v>
      </c>
      <c r="N116" s="35">
        <v>14</v>
      </c>
      <c r="O116" s="35">
        <v>15</v>
      </c>
      <c r="P116" s="36">
        <f t="shared" si="3"/>
        <v>138</v>
      </c>
      <c r="Q116" s="35" t="str">
        <f>VLOOKUP(A116,Station_NRO!$A$2:$I$106,2,FALSE)</f>
        <v>Unnamed Trib. to Catoctin Cr.</v>
      </c>
      <c r="S116" s="35" t="str">
        <f>VLOOKUP(A116,Station_NRO!$A$2:$I$106,3,FALSE)</f>
        <v>Downstream from Rt. 663</v>
      </c>
      <c r="T116" s="35" t="str">
        <f>VLOOKUP(A116,Station_NRO!$A$2:$I$106,9,FALSE)</f>
        <v>VAN-A02R</v>
      </c>
      <c r="U116" s="35" t="s">
        <v>525</v>
      </c>
    </row>
    <row r="117" spans="1:21">
      <c r="A117" s="32" t="s">
        <v>50</v>
      </c>
      <c r="B117" s="32">
        <v>40624</v>
      </c>
      <c r="C117" s="35">
        <v>12</v>
      </c>
      <c r="D117" s="35">
        <v>10</v>
      </c>
      <c r="E117" s="35">
        <v>12</v>
      </c>
      <c r="F117" s="35">
        <v>12</v>
      </c>
      <c r="G117" s="35">
        <v>18</v>
      </c>
      <c r="J117" s="35">
        <v>10</v>
      </c>
      <c r="K117" s="35">
        <v>7</v>
      </c>
      <c r="L117" s="35">
        <v>14</v>
      </c>
      <c r="N117" s="35">
        <v>14</v>
      </c>
      <c r="O117" s="35">
        <v>14</v>
      </c>
      <c r="P117" s="36">
        <f t="shared" si="3"/>
        <v>123</v>
      </c>
      <c r="Q117" s="35" t="str">
        <f>VLOOKUP(A117,Station_NRO!$A$2:$I$106,2,FALSE)</f>
        <v>Limestone Branch</v>
      </c>
      <c r="R117" s="35" t="str">
        <f>CONCATENATE(Q117," -  ",A117)</f>
        <v>Limestone Branch -  1ALIM001.16</v>
      </c>
      <c r="S117" s="35" t="str">
        <f>VLOOKUP(A117,Station_NRO!$A$2:$I$106,3,FALSE)</f>
        <v>Rt. 15</v>
      </c>
      <c r="T117" s="35" t="str">
        <f>VLOOKUP(A117,Station_NRO!$A$2:$I$106,9,FALSE)</f>
        <v>VAN-A03R</v>
      </c>
      <c r="U117" s="35" t="s">
        <v>525</v>
      </c>
    </row>
    <row r="118" spans="1:21">
      <c r="A118" s="32" t="s">
        <v>50</v>
      </c>
      <c r="B118" s="32">
        <v>40815</v>
      </c>
      <c r="C118" s="35">
        <v>14</v>
      </c>
      <c r="D118" s="35">
        <v>14</v>
      </c>
      <c r="E118" s="35">
        <v>14</v>
      </c>
      <c r="F118" s="35">
        <v>14</v>
      </c>
      <c r="G118" s="35">
        <v>18</v>
      </c>
      <c r="J118" s="35">
        <v>11</v>
      </c>
      <c r="K118" s="35">
        <v>14</v>
      </c>
      <c r="L118" s="35">
        <v>12</v>
      </c>
      <c r="N118" s="35">
        <v>14</v>
      </c>
      <c r="O118" s="35">
        <v>13</v>
      </c>
      <c r="P118" s="36">
        <f t="shared" si="3"/>
        <v>138</v>
      </c>
      <c r="Q118" s="35" t="str">
        <f>VLOOKUP(A118,Station_NRO!$A$2:$I$106,2,FALSE)</f>
        <v>Limestone Branch</v>
      </c>
      <c r="S118" s="35" t="str">
        <f>VLOOKUP(A118,Station_NRO!$A$2:$I$106,3,FALSE)</f>
        <v>Rt. 15</v>
      </c>
      <c r="T118" s="35" t="str">
        <f>VLOOKUP(A118,Station_NRO!$A$2:$I$106,9,FALSE)</f>
        <v>VAN-A03R</v>
      </c>
      <c r="U118" s="35" t="s">
        <v>525</v>
      </c>
    </row>
    <row r="119" spans="1:21">
      <c r="A119" s="32" t="s">
        <v>50</v>
      </c>
      <c r="B119" s="32">
        <v>41016</v>
      </c>
      <c r="C119" s="35">
        <v>13</v>
      </c>
      <c r="D119" s="35">
        <v>14</v>
      </c>
      <c r="E119" s="35">
        <v>16</v>
      </c>
      <c r="F119" s="35">
        <v>14</v>
      </c>
      <c r="G119" s="35">
        <v>12</v>
      </c>
      <c r="J119" s="35">
        <v>12</v>
      </c>
      <c r="K119" s="35">
        <v>10</v>
      </c>
      <c r="L119" s="35">
        <v>12</v>
      </c>
      <c r="N119" s="35">
        <v>14</v>
      </c>
      <c r="O119" s="35">
        <v>10</v>
      </c>
      <c r="P119" s="36">
        <f t="shared" si="3"/>
        <v>127</v>
      </c>
      <c r="Q119" s="35" t="str">
        <f>VLOOKUP(A119,Station_NRO!$A$2:$I$106,2,FALSE)</f>
        <v>Limestone Branch</v>
      </c>
      <c r="S119" s="35" t="str">
        <f>VLOOKUP(A119,Station_NRO!$A$2:$I$106,3,FALSE)</f>
        <v>Rt. 15</v>
      </c>
      <c r="T119" s="35" t="str">
        <f>VLOOKUP(A119,Station_NRO!$A$2:$I$106,9,FALSE)</f>
        <v>VAN-A03R</v>
      </c>
      <c r="U119" s="35" t="s">
        <v>525</v>
      </c>
    </row>
    <row r="120" spans="1:21">
      <c r="A120" s="32" t="s">
        <v>125</v>
      </c>
      <c r="B120" s="32">
        <v>38827</v>
      </c>
      <c r="C120" s="35">
        <v>16</v>
      </c>
      <c r="D120" s="35">
        <v>8</v>
      </c>
      <c r="E120" s="35">
        <v>10</v>
      </c>
      <c r="F120" s="35">
        <v>13</v>
      </c>
      <c r="G120" s="35">
        <v>13</v>
      </c>
      <c r="J120" s="35">
        <v>12</v>
      </c>
      <c r="K120" s="35">
        <v>9</v>
      </c>
      <c r="L120" s="35">
        <v>8</v>
      </c>
      <c r="N120" s="35">
        <v>15</v>
      </c>
      <c r="O120" s="35">
        <v>14</v>
      </c>
      <c r="P120" s="36">
        <f t="shared" si="3"/>
        <v>118</v>
      </c>
      <c r="Q120" s="35" t="str">
        <f>VLOOKUP(A120,Station_NRO!$A$2:$I$106,2,FALSE)</f>
        <v>Goose Creek</v>
      </c>
      <c r="R120" s="35" t="str">
        <f>CONCATENATE(Q120," -  ",A120)</f>
        <v>Goose Creek -  1AGOO036.47</v>
      </c>
      <c r="S120" s="35" t="str">
        <f>VLOOKUP(A120,Station_NRO!$A$2:$I$106,3,FALSE)</f>
        <v>Downstream from Rt. 710</v>
      </c>
      <c r="T120" s="35" t="str">
        <f>VLOOKUP(A120,Station_NRO!$A$2:$I$106,9,FALSE)</f>
        <v>VAN-A04R</v>
      </c>
      <c r="U120" s="35" t="s">
        <v>525</v>
      </c>
    </row>
    <row r="121" spans="1:21">
      <c r="A121" s="32" t="s">
        <v>125</v>
      </c>
      <c r="B121" s="32">
        <v>39015</v>
      </c>
      <c r="C121" s="35">
        <v>15</v>
      </c>
      <c r="D121" s="35">
        <v>13</v>
      </c>
      <c r="E121" s="35">
        <v>11</v>
      </c>
      <c r="F121" s="35">
        <v>14</v>
      </c>
      <c r="G121" s="35">
        <v>13</v>
      </c>
      <c r="J121" s="35">
        <v>14</v>
      </c>
      <c r="K121" s="35">
        <v>11</v>
      </c>
      <c r="L121" s="35">
        <v>13</v>
      </c>
      <c r="N121" s="35">
        <v>12</v>
      </c>
      <c r="O121" s="35">
        <v>16</v>
      </c>
      <c r="P121" s="36">
        <f t="shared" si="3"/>
        <v>132</v>
      </c>
      <c r="Q121" s="35" t="str">
        <f>VLOOKUP(A121,Station_NRO!$A$2:$I$106,2,FALSE)</f>
        <v>Goose Creek</v>
      </c>
      <c r="S121" s="35" t="str">
        <f>VLOOKUP(A121,Station_NRO!$A$2:$I$106,3,FALSE)</f>
        <v>Downstream from Rt. 710</v>
      </c>
      <c r="T121" s="35" t="str">
        <f>VLOOKUP(A121,Station_NRO!$A$2:$I$106,9,FALSE)</f>
        <v>VAN-A04R</v>
      </c>
      <c r="U121" s="35" t="s">
        <v>525</v>
      </c>
    </row>
    <row r="122" spans="1:21">
      <c r="A122" s="32" t="s">
        <v>126</v>
      </c>
      <c r="B122" s="32">
        <v>34610</v>
      </c>
      <c r="C122" s="35">
        <v>16</v>
      </c>
      <c r="D122" s="35">
        <v>16</v>
      </c>
      <c r="E122" s="35">
        <v>16</v>
      </c>
      <c r="F122" s="35">
        <v>16</v>
      </c>
      <c r="G122" s="35">
        <v>18</v>
      </c>
      <c r="J122" s="35">
        <v>17</v>
      </c>
      <c r="K122" s="35">
        <v>15</v>
      </c>
      <c r="L122" s="35">
        <v>16</v>
      </c>
      <c r="N122" s="35">
        <v>17</v>
      </c>
      <c r="O122" s="35">
        <v>15</v>
      </c>
      <c r="P122" s="36">
        <f t="shared" si="3"/>
        <v>162</v>
      </c>
      <c r="Q122" s="35" t="str">
        <f>VLOOKUP(A122,Station_NRO!$A$2:$I$106,2,FALSE)</f>
        <v>Goose Creek</v>
      </c>
      <c r="R122" s="35" t="str">
        <f>CONCATENATE(Q122," -  ",A122)</f>
        <v>Goose Creek -  1AGOO044.36</v>
      </c>
      <c r="S122" s="35" t="str">
        <f>VLOOKUP(A122,Station_NRO!$A$2:$I$106,3,FALSE)</f>
        <v>Rt. 17</v>
      </c>
      <c r="T122" s="35" t="str">
        <f>VLOOKUP(A122,Station_NRO!$A$2:$I$106,9,FALSE)</f>
        <v>VAN-A04R</v>
      </c>
      <c r="U122" s="35" t="s">
        <v>525</v>
      </c>
    </row>
    <row r="123" spans="1:21">
      <c r="A123" s="32" t="s">
        <v>126</v>
      </c>
      <c r="B123" s="32">
        <v>34837</v>
      </c>
      <c r="C123" s="35">
        <v>17</v>
      </c>
      <c r="D123" s="35">
        <v>18</v>
      </c>
      <c r="E123" s="35">
        <v>19</v>
      </c>
      <c r="F123" s="35">
        <v>17</v>
      </c>
      <c r="G123" s="35">
        <v>17</v>
      </c>
      <c r="J123" s="35">
        <v>18</v>
      </c>
      <c r="K123" s="35">
        <v>17</v>
      </c>
      <c r="L123" s="35">
        <v>18</v>
      </c>
      <c r="N123" s="35">
        <v>19</v>
      </c>
      <c r="O123" s="35">
        <v>18</v>
      </c>
      <c r="P123" s="36">
        <f t="shared" si="3"/>
        <v>178</v>
      </c>
      <c r="Q123" s="35" t="str">
        <f>VLOOKUP(A123,Station_NRO!$A$2:$I$106,2,FALSE)</f>
        <v>Goose Creek</v>
      </c>
      <c r="S123" s="35" t="str">
        <f>VLOOKUP(A123,Station_NRO!$A$2:$I$106,3,FALSE)</f>
        <v>Rt. 17</v>
      </c>
      <c r="T123" s="35" t="str">
        <f>VLOOKUP(A123,Station_NRO!$A$2:$I$106,9,FALSE)</f>
        <v>VAN-A04R</v>
      </c>
      <c r="U123" s="35" t="s">
        <v>525</v>
      </c>
    </row>
    <row r="124" spans="1:21">
      <c r="A124" s="32" t="s">
        <v>126</v>
      </c>
      <c r="B124" s="32">
        <v>34970</v>
      </c>
      <c r="C124" s="35">
        <v>16</v>
      </c>
      <c r="D124" s="35">
        <v>18</v>
      </c>
      <c r="E124" s="35">
        <v>18</v>
      </c>
      <c r="F124" s="35">
        <v>17</v>
      </c>
      <c r="G124" s="35">
        <v>18</v>
      </c>
      <c r="J124" s="35">
        <v>18</v>
      </c>
      <c r="K124" s="35">
        <v>19</v>
      </c>
      <c r="L124" s="35">
        <v>17</v>
      </c>
      <c r="N124" s="35">
        <v>18</v>
      </c>
      <c r="O124" s="35">
        <v>17</v>
      </c>
      <c r="P124" s="36">
        <f t="shared" si="3"/>
        <v>176</v>
      </c>
      <c r="Q124" s="35" t="str">
        <f>VLOOKUP(A124,Station_NRO!$A$2:$I$106,2,FALSE)</f>
        <v>Goose Creek</v>
      </c>
      <c r="S124" s="35" t="str">
        <f>VLOOKUP(A124,Station_NRO!$A$2:$I$106,3,FALSE)</f>
        <v>Rt. 17</v>
      </c>
      <c r="T124" s="35" t="str">
        <f>VLOOKUP(A124,Station_NRO!$A$2:$I$106,9,FALSE)</f>
        <v>VAN-A04R</v>
      </c>
      <c r="U124" s="35" t="s">
        <v>525</v>
      </c>
    </row>
    <row r="125" spans="1:21">
      <c r="A125" s="32" t="s">
        <v>126</v>
      </c>
      <c r="B125" s="32">
        <v>35205</v>
      </c>
      <c r="C125" s="35">
        <v>19</v>
      </c>
      <c r="D125" s="35">
        <v>19</v>
      </c>
      <c r="E125" s="35">
        <v>19</v>
      </c>
      <c r="F125" s="35">
        <v>17</v>
      </c>
      <c r="G125" s="35">
        <v>18</v>
      </c>
      <c r="J125" s="35">
        <v>18</v>
      </c>
      <c r="K125" s="35">
        <v>18</v>
      </c>
      <c r="L125" s="35">
        <v>19</v>
      </c>
      <c r="N125" s="35">
        <v>18</v>
      </c>
      <c r="O125" s="35">
        <v>18</v>
      </c>
      <c r="P125" s="36">
        <f t="shared" si="3"/>
        <v>183</v>
      </c>
      <c r="Q125" s="35" t="str">
        <f>VLOOKUP(A125,Station_NRO!$A$2:$I$106,2,FALSE)</f>
        <v>Goose Creek</v>
      </c>
      <c r="S125" s="35" t="str">
        <f>VLOOKUP(A125,Station_NRO!$A$2:$I$106,3,FALSE)</f>
        <v>Rt. 17</v>
      </c>
      <c r="T125" s="35" t="str">
        <f>VLOOKUP(A125,Station_NRO!$A$2:$I$106,9,FALSE)</f>
        <v>VAN-A04R</v>
      </c>
      <c r="U125" s="35" t="s">
        <v>525</v>
      </c>
    </row>
    <row r="126" spans="1:21">
      <c r="A126" s="32" t="s">
        <v>126</v>
      </c>
      <c r="B126" s="32">
        <v>35387</v>
      </c>
      <c r="C126" s="35">
        <v>18</v>
      </c>
      <c r="D126" s="35">
        <v>17</v>
      </c>
      <c r="E126" s="35">
        <v>17</v>
      </c>
      <c r="F126" s="35">
        <v>17</v>
      </c>
      <c r="G126" s="35">
        <v>18</v>
      </c>
      <c r="J126" s="35">
        <v>17</v>
      </c>
      <c r="K126" s="35">
        <v>17</v>
      </c>
      <c r="L126" s="35">
        <v>17</v>
      </c>
      <c r="N126" s="35">
        <v>18</v>
      </c>
      <c r="O126" s="35">
        <v>18</v>
      </c>
      <c r="P126" s="36">
        <f t="shared" si="3"/>
        <v>174</v>
      </c>
      <c r="Q126" s="35" t="str">
        <f>VLOOKUP(A126,Station_NRO!$A$2:$I$106,2,FALSE)</f>
        <v>Goose Creek</v>
      </c>
      <c r="S126" s="35" t="str">
        <f>VLOOKUP(A126,Station_NRO!$A$2:$I$106,3,FALSE)</f>
        <v>Rt. 17</v>
      </c>
      <c r="T126" s="35" t="str">
        <f>VLOOKUP(A126,Station_NRO!$A$2:$I$106,9,FALSE)</f>
        <v>VAN-A04R</v>
      </c>
      <c r="U126" s="35" t="s">
        <v>525</v>
      </c>
    </row>
    <row r="127" spans="1:21">
      <c r="A127" s="32" t="s">
        <v>171</v>
      </c>
      <c r="B127" s="32">
        <v>37063</v>
      </c>
      <c r="C127" s="35">
        <v>20</v>
      </c>
      <c r="D127" s="35">
        <v>20</v>
      </c>
      <c r="E127" s="35">
        <v>20</v>
      </c>
      <c r="F127" s="35">
        <v>16</v>
      </c>
      <c r="G127" s="35">
        <v>18</v>
      </c>
      <c r="J127" s="35">
        <v>20</v>
      </c>
      <c r="K127" s="35">
        <v>19</v>
      </c>
      <c r="L127" s="35">
        <v>18</v>
      </c>
      <c r="N127" s="35">
        <v>17</v>
      </c>
      <c r="O127" s="35">
        <v>15</v>
      </c>
      <c r="P127" s="36">
        <f t="shared" si="3"/>
        <v>183</v>
      </c>
      <c r="Q127" s="35" t="str">
        <f>VLOOKUP(A127,Station_NRO!$A$2:$I$106,2,FALSE)</f>
        <v>X-Trib to Goose Creek</v>
      </c>
      <c r="R127" s="35" t="str">
        <f>CONCATENATE(Q127," -  ",A127)</f>
        <v>X-Trib to Goose Creek -  1AXJI000.38</v>
      </c>
      <c r="S127" s="35" t="str">
        <f>VLOOKUP(A127,Station_NRO!$A$2:$I$106,3,FALSE)</f>
        <v>Rt. 726</v>
      </c>
      <c r="T127" s="35" t="str">
        <f>VLOOKUP(A127,Station_NRO!$A$2:$I$106,9,FALSE)</f>
        <v>VAN-A04R</v>
      </c>
      <c r="U127" s="35" t="s">
        <v>525</v>
      </c>
    </row>
    <row r="128" spans="1:21">
      <c r="A128" s="32" t="s">
        <v>171</v>
      </c>
      <c r="B128" s="32">
        <v>37187</v>
      </c>
      <c r="C128" s="35">
        <v>20</v>
      </c>
      <c r="D128" s="35">
        <v>20</v>
      </c>
      <c r="E128" s="35">
        <v>20</v>
      </c>
      <c r="F128" s="35">
        <v>17</v>
      </c>
      <c r="G128" s="35">
        <v>14</v>
      </c>
      <c r="J128" s="35">
        <v>20</v>
      </c>
      <c r="K128" s="35">
        <v>19</v>
      </c>
      <c r="L128" s="35">
        <v>20</v>
      </c>
      <c r="N128" s="35">
        <v>17</v>
      </c>
      <c r="O128" s="35">
        <v>15</v>
      </c>
      <c r="P128" s="36">
        <f t="shared" si="3"/>
        <v>182</v>
      </c>
      <c r="Q128" s="35" t="str">
        <f>VLOOKUP(A128,Station_NRO!$A$2:$I$106,2,FALSE)</f>
        <v>X-Trib to Goose Creek</v>
      </c>
      <c r="S128" s="35" t="str">
        <f>VLOOKUP(A128,Station_NRO!$A$2:$I$106,3,FALSE)</f>
        <v>Rt. 726</v>
      </c>
      <c r="T128" s="35" t="str">
        <f>VLOOKUP(A128,Station_NRO!$A$2:$I$106,9,FALSE)</f>
        <v>VAN-A04R</v>
      </c>
      <c r="U128" s="35" t="s">
        <v>525</v>
      </c>
    </row>
    <row r="129" spans="1:21">
      <c r="A129" s="32" t="s">
        <v>171</v>
      </c>
      <c r="B129" s="32">
        <v>37336</v>
      </c>
      <c r="C129" s="35">
        <v>20</v>
      </c>
      <c r="D129" s="35">
        <v>20</v>
      </c>
      <c r="E129" s="35">
        <v>20</v>
      </c>
      <c r="F129" s="35">
        <v>17</v>
      </c>
      <c r="G129" s="35">
        <v>18</v>
      </c>
      <c r="J129" s="35">
        <v>20</v>
      </c>
      <c r="K129" s="35">
        <v>19</v>
      </c>
      <c r="L129" s="35">
        <v>19</v>
      </c>
      <c r="N129" s="35">
        <v>19</v>
      </c>
      <c r="O129" s="35">
        <v>17</v>
      </c>
      <c r="P129" s="36">
        <f t="shared" si="3"/>
        <v>189</v>
      </c>
      <c r="Q129" s="35" t="str">
        <f>VLOOKUP(A129,Station_NRO!$A$2:$I$106,2,FALSE)</f>
        <v>X-Trib to Goose Creek</v>
      </c>
      <c r="S129" s="35" t="str">
        <f>VLOOKUP(A129,Station_NRO!$A$2:$I$106,3,FALSE)</f>
        <v>Rt. 726</v>
      </c>
      <c r="T129" s="35" t="str">
        <f>VLOOKUP(A129,Station_NRO!$A$2:$I$106,9,FALSE)</f>
        <v>VAN-A04R</v>
      </c>
      <c r="U129" s="35" t="s">
        <v>525</v>
      </c>
    </row>
    <row r="130" spans="1:21">
      <c r="A130" s="32" t="s">
        <v>171</v>
      </c>
      <c r="B130" s="32">
        <v>37567</v>
      </c>
      <c r="C130" s="35">
        <v>20</v>
      </c>
      <c r="D130" s="35">
        <v>20</v>
      </c>
      <c r="E130" s="35">
        <v>20</v>
      </c>
      <c r="F130" s="35">
        <v>14</v>
      </c>
      <c r="G130" s="35">
        <v>16</v>
      </c>
      <c r="J130" s="35">
        <v>20</v>
      </c>
      <c r="K130" s="35">
        <v>17</v>
      </c>
      <c r="L130" s="35">
        <v>12</v>
      </c>
      <c r="N130" s="35">
        <v>17</v>
      </c>
      <c r="O130" s="35">
        <v>15</v>
      </c>
      <c r="P130" s="36">
        <f t="shared" ref="P130:P161" si="4">SUM(C130:O130)</f>
        <v>171</v>
      </c>
      <c r="Q130" s="35" t="str">
        <f>VLOOKUP(A130,Station_NRO!$A$2:$I$106,2,FALSE)</f>
        <v>X-Trib to Goose Creek</v>
      </c>
      <c r="S130" s="35" t="str">
        <f>VLOOKUP(A130,Station_NRO!$A$2:$I$106,3,FALSE)</f>
        <v>Rt. 726</v>
      </c>
      <c r="T130" s="35" t="str">
        <f>VLOOKUP(A130,Station_NRO!$A$2:$I$106,9,FALSE)</f>
        <v>VAN-A04R</v>
      </c>
      <c r="U130" s="35" t="s">
        <v>525</v>
      </c>
    </row>
    <row r="131" spans="1:21">
      <c r="A131" s="32" t="s">
        <v>42</v>
      </c>
      <c r="B131" s="32">
        <v>40995</v>
      </c>
      <c r="C131" s="35">
        <v>19</v>
      </c>
      <c r="D131" s="35">
        <v>10</v>
      </c>
      <c r="E131" s="35">
        <v>16</v>
      </c>
      <c r="F131" s="35">
        <v>3</v>
      </c>
      <c r="G131" s="35">
        <v>15</v>
      </c>
      <c r="J131" s="35">
        <v>3</v>
      </c>
      <c r="K131" s="35">
        <v>18</v>
      </c>
      <c r="L131" s="35">
        <v>3</v>
      </c>
      <c r="N131" s="35">
        <v>3</v>
      </c>
      <c r="O131" s="35">
        <v>17</v>
      </c>
      <c r="P131" s="36">
        <f t="shared" si="4"/>
        <v>107</v>
      </c>
      <c r="Q131" s="35" t="str">
        <f>VLOOKUP(A131,Station_NRO!$A$2:$I$106,2,FALSE)</f>
        <v>Goose Creek</v>
      </c>
      <c r="R131" s="35" t="str">
        <f>CONCATENATE(Q131," -  ",A131)</f>
        <v>Goose Creek -  1AGOO018.17</v>
      </c>
      <c r="S131" s="35" t="str">
        <f>VLOOKUP(A131,Station_NRO!$A$2:$I$106,3,FALSE)</f>
        <v>Next to Rt. 733</v>
      </c>
      <c r="T131" s="35" t="str">
        <f>VLOOKUP(A131,Station_NRO!$A$2:$I$106,9,FALSE)</f>
        <v>VAN-A05R</v>
      </c>
      <c r="U131" s="35" t="s">
        <v>525</v>
      </c>
    </row>
    <row r="132" spans="1:21">
      <c r="A132" s="32" t="s">
        <v>42</v>
      </c>
      <c r="B132" s="32">
        <v>41142</v>
      </c>
      <c r="C132" s="35">
        <v>19</v>
      </c>
      <c r="D132" s="35">
        <v>15</v>
      </c>
      <c r="E132" s="35">
        <v>18</v>
      </c>
      <c r="F132" s="35">
        <v>7</v>
      </c>
      <c r="G132" s="35">
        <v>7</v>
      </c>
      <c r="J132" s="35">
        <v>5</v>
      </c>
      <c r="K132" s="35">
        <v>20</v>
      </c>
      <c r="L132" s="35">
        <v>10</v>
      </c>
      <c r="N132" s="35">
        <v>8</v>
      </c>
      <c r="O132" s="35">
        <v>11</v>
      </c>
      <c r="P132" s="36">
        <f t="shared" si="4"/>
        <v>120</v>
      </c>
      <c r="Q132" s="35" t="str">
        <f>VLOOKUP(A132,Station_NRO!$A$2:$I$106,2,FALSE)</f>
        <v>Goose Creek</v>
      </c>
      <c r="S132" s="35" t="str">
        <f>VLOOKUP(A132,Station_NRO!$A$2:$I$106,3,FALSE)</f>
        <v>Next to Rt. 733</v>
      </c>
      <c r="T132" s="35" t="str">
        <f>VLOOKUP(A132,Station_NRO!$A$2:$I$106,9,FALSE)</f>
        <v>VAN-A05R</v>
      </c>
      <c r="U132" s="35" t="s">
        <v>525</v>
      </c>
    </row>
    <row r="133" spans="1:21">
      <c r="A133" s="32" t="s">
        <v>124</v>
      </c>
      <c r="B133" s="32">
        <v>39210</v>
      </c>
      <c r="C133" s="35">
        <v>19</v>
      </c>
      <c r="D133" s="35">
        <v>16</v>
      </c>
      <c r="E133" s="35">
        <v>17</v>
      </c>
      <c r="F133" s="35">
        <v>13</v>
      </c>
      <c r="G133" s="35">
        <v>15</v>
      </c>
      <c r="J133" s="35">
        <v>12</v>
      </c>
      <c r="K133" s="35">
        <v>15</v>
      </c>
      <c r="L133" s="35">
        <v>14</v>
      </c>
      <c r="N133" s="35">
        <v>15</v>
      </c>
      <c r="O133" s="35">
        <v>17</v>
      </c>
      <c r="P133" s="36">
        <f t="shared" si="4"/>
        <v>153</v>
      </c>
      <c r="Q133" s="35" t="str">
        <f>VLOOKUP(A133,Station_NRO!$A$2:$I$106,2,FALSE)</f>
        <v>Goose Creek</v>
      </c>
      <c r="R133" s="35" t="str">
        <f>CONCATENATE(Q133," -  ",A133)</f>
        <v>Goose Creek -  1AGOO021.28</v>
      </c>
      <c r="S133" s="35" t="str">
        <f>VLOOKUP(A133,Station_NRO!$A$2:$I$106,3,FALSE)</f>
        <v>Downstream from Rt. 734</v>
      </c>
      <c r="T133" s="35" t="str">
        <f>VLOOKUP(A133,Station_NRO!$A$2:$I$106,9,FALSE)</f>
        <v>VAN-A05R</v>
      </c>
      <c r="U133" s="35" t="s">
        <v>525</v>
      </c>
    </row>
    <row r="134" spans="1:21">
      <c r="A134" s="32" t="s">
        <v>124</v>
      </c>
      <c r="B134" s="32">
        <v>39338</v>
      </c>
      <c r="C134" s="35">
        <v>18</v>
      </c>
      <c r="D134" s="35">
        <v>12</v>
      </c>
      <c r="E134" s="35">
        <v>15</v>
      </c>
      <c r="F134" s="35">
        <v>18</v>
      </c>
      <c r="G134" s="35">
        <v>6</v>
      </c>
      <c r="J134" s="35">
        <v>5</v>
      </c>
      <c r="K134" s="35">
        <v>15</v>
      </c>
      <c r="L134" s="35">
        <v>10</v>
      </c>
      <c r="N134" s="35">
        <v>18</v>
      </c>
      <c r="O134" s="35">
        <v>8</v>
      </c>
      <c r="P134" s="36">
        <f t="shared" si="4"/>
        <v>125</v>
      </c>
      <c r="Q134" s="35" t="str">
        <f>VLOOKUP(A134,Station_NRO!$A$2:$I$106,2,FALSE)</f>
        <v>Goose Creek</v>
      </c>
      <c r="S134" s="35" t="str">
        <f>VLOOKUP(A134,Station_NRO!$A$2:$I$106,3,FALSE)</f>
        <v>Downstream from Rt. 734</v>
      </c>
      <c r="T134" s="35" t="str">
        <f>VLOOKUP(A134,Station_NRO!$A$2:$I$106,9,FALSE)</f>
        <v>VAN-A05R</v>
      </c>
      <c r="U134" s="35" t="s">
        <v>525</v>
      </c>
    </row>
    <row r="135" spans="1:21">
      <c r="A135" s="32" t="s">
        <v>44</v>
      </c>
      <c r="B135" s="32">
        <v>37055</v>
      </c>
      <c r="C135" s="35">
        <v>18</v>
      </c>
      <c r="D135" s="35">
        <v>18</v>
      </c>
      <c r="E135" s="35">
        <v>18</v>
      </c>
      <c r="F135" s="35">
        <v>17</v>
      </c>
      <c r="G135" s="35">
        <v>16</v>
      </c>
      <c r="J135" s="35">
        <v>18</v>
      </c>
      <c r="K135" s="35">
        <v>18</v>
      </c>
      <c r="L135" s="35">
        <v>16</v>
      </c>
      <c r="N135" s="35">
        <v>18</v>
      </c>
      <c r="O135" s="35">
        <v>19</v>
      </c>
      <c r="P135" s="36">
        <f t="shared" si="4"/>
        <v>176</v>
      </c>
      <c r="Q135" s="35" t="str">
        <f>VLOOKUP(A135,Station_NRO!$A$2:$I$106,2,FALSE)</f>
        <v>Goose Creek</v>
      </c>
      <c r="R135" s="35" t="str">
        <f>CONCATENATE(Q135," -  ",A135)</f>
        <v>Goose Creek -  1AGOO022.44</v>
      </c>
      <c r="S135" s="35" t="str">
        <f>VLOOKUP(A135,Station_NRO!$A$2:$I$106,3,FALSE)</f>
        <v>Rt. 734</v>
      </c>
      <c r="T135" s="35" t="str">
        <f>VLOOKUP(A135,Station_NRO!$A$2:$I$106,9,FALSE)</f>
        <v>VAN-A05R</v>
      </c>
      <c r="U135" s="35" t="s">
        <v>525</v>
      </c>
    </row>
    <row r="136" spans="1:21">
      <c r="A136" s="32" t="s">
        <v>44</v>
      </c>
      <c r="B136" s="32">
        <v>37173</v>
      </c>
      <c r="C136" s="35">
        <v>19</v>
      </c>
      <c r="D136" s="35">
        <v>20</v>
      </c>
      <c r="E136" s="35">
        <v>20</v>
      </c>
      <c r="F136" s="35">
        <v>18</v>
      </c>
      <c r="G136" s="35">
        <v>14</v>
      </c>
      <c r="J136" s="35">
        <v>17</v>
      </c>
      <c r="K136" s="35">
        <v>20</v>
      </c>
      <c r="L136" s="35">
        <v>16</v>
      </c>
      <c r="N136" s="35">
        <v>18</v>
      </c>
      <c r="O136" s="35">
        <v>16</v>
      </c>
      <c r="P136" s="36">
        <f t="shared" si="4"/>
        <v>178</v>
      </c>
      <c r="Q136" s="35" t="str">
        <f>VLOOKUP(A136,Station_NRO!$A$2:$I$106,2,FALSE)</f>
        <v>Goose Creek</v>
      </c>
      <c r="S136" s="35" t="str">
        <f>VLOOKUP(A136,Station_NRO!$A$2:$I$106,3,FALSE)</f>
        <v>Rt. 734</v>
      </c>
      <c r="T136" s="35" t="str">
        <f>VLOOKUP(A136,Station_NRO!$A$2:$I$106,9,FALSE)</f>
        <v>VAN-A05R</v>
      </c>
      <c r="U136" s="35" t="s">
        <v>525</v>
      </c>
    </row>
    <row r="137" spans="1:21">
      <c r="A137" s="32" t="s">
        <v>44</v>
      </c>
      <c r="B137" s="32">
        <v>37418</v>
      </c>
      <c r="C137" s="35">
        <v>20</v>
      </c>
      <c r="D137" s="35">
        <v>18</v>
      </c>
      <c r="E137" s="35">
        <v>20</v>
      </c>
      <c r="F137" s="35">
        <v>18</v>
      </c>
      <c r="G137" s="35">
        <v>18</v>
      </c>
      <c r="J137" s="35">
        <v>17</v>
      </c>
      <c r="K137" s="35">
        <v>19</v>
      </c>
      <c r="L137" s="35">
        <v>16</v>
      </c>
      <c r="N137" s="35">
        <v>18</v>
      </c>
      <c r="O137" s="35">
        <v>16</v>
      </c>
      <c r="P137" s="36">
        <f t="shared" si="4"/>
        <v>180</v>
      </c>
      <c r="Q137" s="35" t="str">
        <f>VLOOKUP(A137,Station_NRO!$A$2:$I$106,2,FALSE)</f>
        <v>Goose Creek</v>
      </c>
      <c r="S137" s="35" t="str">
        <f>VLOOKUP(A137,Station_NRO!$A$2:$I$106,3,FALSE)</f>
        <v>Rt. 734</v>
      </c>
      <c r="T137" s="35" t="str">
        <f>VLOOKUP(A137,Station_NRO!$A$2:$I$106,9,FALSE)</f>
        <v>VAN-A05R</v>
      </c>
      <c r="U137" s="35" t="s">
        <v>525</v>
      </c>
    </row>
    <row r="138" spans="1:21">
      <c r="A138" s="32" t="s">
        <v>44</v>
      </c>
      <c r="B138" s="32">
        <v>37525</v>
      </c>
      <c r="C138" s="35">
        <v>20</v>
      </c>
      <c r="D138" s="35">
        <v>18</v>
      </c>
      <c r="E138" s="35">
        <v>19</v>
      </c>
      <c r="F138" s="35">
        <v>17</v>
      </c>
      <c r="G138" s="35">
        <v>7</v>
      </c>
      <c r="J138" s="35">
        <v>16</v>
      </c>
      <c r="K138" s="35">
        <v>20</v>
      </c>
      <c r="L138" s="35">
        <v>16</v>
      </c>
      <c r="N138" s="35">
        <v>18</v>
      </c>
      <c r="O138" s="35">
        <v>14</v>
      </c>
      <c r="P138" s="36">
        <f t="shared" si="4"/>
        <v>165</v>
      </c>
      <c r="Q138" s="35" t="str">
        <f>VLOOKUP(A138,Station_NRO!$A$2:$I$106,2,FALSE)</f>
        <v>Goose Creek</v>
      </c>
      <c r="S138" s="35" t="str">
        <f>VLOOKUP(A138,Station_NRO!$A$2:$I$106,3,FALSE)</f>
        <v>Rt. 734</v>
      </c>
      <c r="T138" s="35" t="str">
        <f>VLOOKUP(A138,Station_NRO!$A$2:$I$106,9,FALSE)</f>
        <v>VAN-A05R</v>
      </c>
      <c r="U138" s="35" t="s">
        <v>525</v>
      </c>
    </row>
    <row r="139" spans="1:21">
      <c r="A139" s="32" t="s">
        <v>44</v>
      </c>
      <c r="B139" s="32">
        <v>37810</v>
      </c>
      <c r="C139" s="35">
        <v>20</v>
      </c>
      <c r="D139" s="35">
        <v>20</v>
      </c>
      <c r="E139" s="35">
        <v>20</v>
      </c>
      <c r="F139" s="35">
        <v>15</v>
      </c>
      <c r="G139" s="35">
        <v>19</v>
      </c>
      <c r="J139" s="35">
        <v>15</v>
      </c>
      <c r="K139" s="35">
        <v>20</v>
      </c>
      <c r="L139" s="35">
        <v>14</v>
      </c>
      <c r="N139" s="35">
        <v>17</v>
      </c>
      <c r="O139" s="35">
        <v>20</v>
      </c>
      <c r="P139" s="36">
        <f t="shared" si="4"/>
        <v>180</v>
      </c>
      <c r="Q139" s="35" t="str">
        <f>VLOOKUP(A139,Station_NRO!$A$2:$I$106,2,FALSE)</f>
        <v>Goose Creek</v>
      </c>
      <c r="S139" s="35" t="str">
        <f>VLOOKUP(A139,Station_NRO!$A$2:$I$106,3,FALSE)</f>
        <v>Rt. 734</v>
      </c>
      <c r="T139" s="35" t="str">
        <f>VLOOKUP(A139,Station_NRO!$A$2:$I$106,9,FALSE)</f>
        <v>VAN-A05R</v>
      </c>
      <c r="U139" s="35" t="s">
        <v>525</v>
      </c>
    </row>
    <row r="140" spans="1:21">
      <c r="A140" s="32" t="s">
        <v>44</v>
      </c>
      <c r="B140" s="32">
        <v>37916</v>
      </c>
      <c r="C140" s="35">
        <v>19</v>
      </c>
      <c r="D140" s="35">
        <v>16</v>
      </c>
      <c r="E140" s="35">
        <v>20</v>
      </c>
      <c r="F140" s="35">
        <v>16</v>
      </c>
      <c r="G140" s="35">
        <v>19</v>
      </c>
      <c r="J140" s="35">
        <v>18</v>
      </c>
      <c r="K140" s="35">
        <v>20</v>
      </c>
      <c r="L140" s="35">
        <v>16</v>
      </c>
      <c r="N140" s="35">
        <v>18</v>
      </c>
      <c r="O140" s="35">
        <v>18</v>
      </c>
      <c r="P140" s="36">
        <f t="shared" si="4"/>
        <v>180</v>
      </c>
      <c r="Q140" s="35" t="str">
        <f>VLOOKUP(A140,Station_NRO!$A$2:$I$106,2,FALSE)</f>
        <v>Goose Creek</v>
      </c>
      <c r="S140" s="35" t="str">
        <f>VLOOKUP(A140,Station_NRO!$A$2:$I$106,3,FALSE)</f>
        <v>Rt. 734</v>
      </c>
      <c r="T140" s="35" t="str">
        <f>VLOOKUP(A140,Station_NRO!$A$2:$I$106,9,FALSE)</f>
        <v>VAN-A05R</v>
      </c>
      <c r="U140" s="35" t="s">
        <v>525</v>
      </c>
    </row>
    <row r="141" spans="1:21">
      <c r="A141" s="32" t="s">
        <v>44</v>
      </c>
      <c r="B141" s="32">
        <v>38131</v>
      </c>
      <c r="C141" s="35">
        <v>19</v>
      </c>
      <c r="D141" s="35">
        <v>17</v>
      </c>
      <c r="E141" s="35">
        <v>19</v>
      </c>
      <c r="F141" s="35">
        <v>16</v>
      </c>
      <c r="G141" s="35">
        <v>18</v>
      </c>
      <c r="J141" s="35">
        <v>16</v>
      </c>
      <c r="K141" s="35">
        <v>19</v>
      </c>
      <c r="L141" s="35">
        <v>16</v>
      </c>
      <c r="N141" s="35">
        <v>17</v>
      </c>
      <c r="O141" s="35">
        <v>17</v>
      </c>
      <c r="P141" s="36">
        <f t="shared" si="4"/>
        <v>174</v>
      </c>
      <c r="Q141" s="35" t="str">
        <f>VLOOKUP(A141,Station_NRO!$A$2:$I$106,2,FALSE)</f>
        <v>Goose Creek</v>
      </c>
      <c r="S141" s="35" t="str">
        <f>VLOOKUP(A141,Station_NRO!$A$2:$I$106,3,FALSE)</f>
        <v>Rt. 734</v>
      </c>
      <c r="T141" s="35" t="str">
        <f>VLOOKUP(A141,Station_NRO!$A$2:$I$106,9,FALSE)</f>
        <v>VAN-A05R</v>
      </c>
      <c r="U141" s="35" t="s">
        <v>525</v>
      </c>
    </row>
    <row r="142" spans="1:21">
      <c r="A142" s="32" t="s">
        <v>44</v>
      </c>
      <c r="B142" s="32">
        <v>38280</v>
      </c>
      <c r="C142" s="35">
        <v>20</v>
      </c>
      <c r="D142" s="35">
        <v>18</v>
      </c>
      <c r="E142" s="35">
        <v>18</v>
      </c>
      <c r="F142" s="35">
        <v>16</v>
      </c>
      <c r="G142" s="35">
        <v>18</v>
      </c>
      <c r="J142" s="35">
        <v>16</v>
      </c>
      <c r="K142" s="35">
        <v>19</v>
      </c>
      <c r="L142" s="35">
        <v>15</v>
      </c>
      <c r="N142" s="35">
        <v>17</v>
      </c>
      <c r="O142" s="35">
        <v>19</v>
      </c>
      <c r="P142" s="36">
        <f t="shared" si="4"/>
        <v>176</v>
      </c>
      <c r="Q142" s="35" t="str">
        <f>VLOOKUP(A142,Station_NRO!$A$2:$I$106,2,FALSE)</f>
        <v>Goose Creek</v>
      </c>
      <c r="S142" s="35" t="str">
        <f>VLOOKUP(A142,Station_NRO!$A$2:$I$106,3,FALSE)</f>
        <v>Rt. 734</v>
      </c>
      <c r="T142" s="35" t="str">
        <f>VLOOKUP(A142,Station_NRO!$A$2:$I$106,9,FALSE)</f>
        <v>VAN-A05R</v>
      </c>
      <c r="U142" s="35" t="s">
        <v>525</v>
      </c>
    </row>
    <row r="143" spans="1:21">
      <c r="A143" s="32" t="s">
        <v>44</v>
      </c>
      <c r="B143" s="32">
        <v>38488</v>
      </c>
      <c r="C143" s="35">
        <v>20</v>
      </c>
      <c r="D143" s="35">
        <v>14</v>
      </c>
      <c r="E143" s="35">
        <v>19</v>
      </c>
      <c r="F143" s="35">
        <v>17</v>
      </c>
      <c r="G143" s="35">
        <v>20</v>
      </c>
      <c r="J143" s="35">
        <v>16</v>
      </c>
      <c r="K143" s="35">
        <v>19</v>
      </c>
      <c r="L143" s="35">
        <v>14</v>
      </c>
      <c r="N143" s="35">
        <v>18</v>
      </c>
      <c r="O143" s="35">
        <v>18</v>
      </c>
      <c r="P143" s="36">
        <f t="shared" si="4"/>
        <v>175</v>
      </c>
      <c r="Q143" s="35" t="str">
        <f>VLOOKUP(A143,Station_NRO!$A$2:$I$106,2,FALSE)</f>
        <v>Goose Creek</v>
      </c>
      <c r="S143" s="35" t="str">
        <f>VLOOKUP(A143,Station_NRO!$A$2:$I$106,3,FALSE)</f>
        <v>Rt. 734</v>
      </c>
      <c r="T143" s="35" t="str">
        <f>VLOOKUP(A143,Station_NRO!$A$2:$I$106,9,FALSE)</f>
        <v>VAN-A05R</v>
      </c>
      <c r="U143" s="35" t="s">
        <v>525</v>
      </c>
    </row>
    <row r="144" spans="1:21">
      <c r="A144" s="32" t="s">
        <v>44</v>
      </c>
      <c r="B144" s="32">
        <v>38608</v>
      </c>
      <c r="C144" s="35">
        <v>19</v>
      </c>
      <c r="D144" s="35">
        <v>15</v>
      </c>
      <c r="E144" s="35">
        <v>17</v>
      </c>
      <c r="F144" s="35">
        <v>16</v>
      </c>
      <c r="G144" s="35">
        <v>11</v>
      </c>
      <c r="J144" s="35">
        <v>11</v>
      </c>
      <c r="K144" s="35">
        <v>19</v>
      </c>
      <c r="L144" s="35">
        <v>12</v>
      </c>
      <c r="N144" s="35">
        <v>18</v>
      </c>
      <c r="O144" s="35">
        <v>15</v>
      </c>
      <c r="P144" s="36">
        <f t="shared" si="4"/>
        <v>153</v>
      </c>
      <c r="Q144" s="35" t="str">
        <f>VLOOKUP(A144,Station_NRO!$A$2:$I$106,2,FALSE)</f>
        <v>Goose Creek</v>
      </c>
      <c r="S144" s="35" t="str">
        <f>VLOOKUP(A144,Station_NRO!$A$2:$I$106,3,FALSE)</f>
        <v>Rt. 734</v>
      </c>
      <c r="T144" s="35" t="str">
        <f>VLOOKUP(A144,Station_NRO!$A$2:$I$106,9,FALSE)</f>
        <v>VAN-A05R</v>
      </c>
      <c r="U144" s="35" t="s">
        <v>525</v>
      </c>
    </row>
    <row r="145" spans="1:21">
      <c r="A145" s="32" t="s">
        <v>44</v>
      </c>
      <c r="B145" s="32">
        <v>39394</v>
      </c>
      <c r="C145" s="35">
        <v>18</v>
      </c>
      <c r="D145" s="35">
        <v>15</v>
      </c>
      <c r="E145" s="35">
        <v>16</v>
      </c>
      <c r="F145" s="35">
        <v>12</v>
      </c>
      <c r="G145" s="35">
        <v>9</v>
      </c>
      <c r="J145" s="35">
        <v>13</v>
      </c>
      <c r="K145" s="35">
        <v>20</v>
      </c>
      <c r="L145" s="35">
        <v>13</v>
      </c>
      <c r="N145" s="35">
        <v>15</v>
      </c>
      <c r="O145" s="35">
        <v>15</v>
      </c>
      <c r="P145" s="36">
        <f t="shared" si="4"/>
        <v>146</v>
      </c>
      <c r="Q145" s="35" t="str">
        <f>VLOOKUP(A145,Station_NRO!$A$2:$I$106,2,FALSE)</f>
        <v>Goose Creek</v>
      </c>
      <c r="S145" s="35" t="str">
        <f>VLOOKUP(A145,Station_NRO!$A$2:$I$106,3,FALSE)</f>
        <v>Rt. 734</v>
      </c>
      <c r="T145" s="35" t="str">
        <f>VLOOKUP(A145,Station_NRO!$A$2:$I$106,9,FALSE)</f>
        <v>VAN-A05R</v>
      </c>
      <c r="U145" s="35" t="s">
        <v>525</v>
      </c>
    </row>
    <row r="146" spans="1:21">
      <c r="A146" s="32" t="s">
        <v>44</v>
      </c>
      <c r="B146" s="32">
        <v>39554</v>
      </c>
      <c r="C146" s="35">
        <v>19</v>
      </c>
      <c r="D146" s="35">
        <v>12</v>
      </c>
      <c r="E146" s="35">
        <v>12</v>
      </c>
      <c r="F146" s="35">
        <v>17</v>
      </c>
      <c r="G146" s="35">
        <v>18</v>
      </c>
      <c r="J146" s="35">
        <v>14</v>
      </c>
      <c r="K146" s="35">
        <v>18</v>
      </c>
      <c r="L146" s="35">
        <v>10</v>
      </c>
      <c r="N146" s="35">
        <v>17</v>
      </c>
      <c r="O146" s="35">
        <v>19</v>
      </c>
      <c r="P146" s="36">
        <f t="shared" si="4"/>
        <v>156</v>
      </c>
      <c r="Q146" s="35" t="str">
        <f>VLOOKUP(A146,Station_NRO!$A$2:$I$106,2,FALSE)</f>
        <v>Goose Creek</v>
      </c>
      <c r="S146" s="35" t="str">
        <f>VLOOKUP(A146,Station_NRO!$A$2:$I$106,3,FALSE)</f>
        <v>Rt. 734</v>
      </c>
      <c r="T146" s="35" t="str">
        <f>VLOOKUP(A146,Station_NRO!$A$2:$I$106,9,FALSE)</f>
        <v>VAN-A05R</v>
      </c>
      <c r="U146" s="35" t="s">
        <v>525</v>
      </c>
    </row>
    <row r="147" spans="1:21">
      <c r="A147" s="32" t="s">
        <v>44</v>
      </c>
      <c r="B147" s="32">
        <v>39757</v>
      </c>
      <c r="C147" s="35">
        <v>20</v>
      </c>
      <c r="D147" s="35">
        <v>15</v>
      </c>
      <c r="E147" s="35">
        <v>17</v>
      </c>
      <c r="F147" s="35">
        <v>15</v>
      </c>
      <c r="G147" s="35">
        <v>14</v>
      </c>
      <c r="J147" s="35">
        <v>12</v>
      </c>
      <c r="K147" s="35">
        <v>19</v>
      </c>
      <c r="L147" s="35">
        <v>13</v>
      </c>
      <c r="N147" s="35">
        <v>17</v>
      </c>
      <c r="O147" s="35">
        <v>17</v>
      </c>
      <c r="P147" s="36">
        <f t="shared" si="4"/>
        <v>159</v>
      </c>
      <c r="Q147" s="35" t="str">
        <f>VLOOKUP(A147,Station_NRO!$A$2:$I$106,2,FALSE)</f>
        <v>Goose Creek</v>
      </c>
      <c r="S147" s="35" t="str">
        <f>VLOOKUP(A147,Station_NRO!$A$2:$I$106,3,FALSE)</f>
        <v>Rt. 734</v>
      </c>
      <c r="T147" s="35" t="str">
        <f>VLOOKUP(A147,Station_NRO!$A$2:$I$106,9,FALSE)</f>
        <v>VAN-A05R</v>
      </c>
      <c r="U147" s="35" t="s">
        <v>525</v>
      </c>
    </row>
    <row r="148" spans="1:21">
      <c r="A148" s="32" t="s">
        <v>44</v>
      </c>
      <c r="B148" s="32">
        <v>39955</v>
      </c>
      <c r="C148" s="35">
        <v>20</v>
      </c>
      <c r="D148" s="35">
        <v>15</v>
      </c>
      <c r="E148" s="35">
        <v>18</v>
      </c>
      <c r="F148" s="35">
        <v>13</v>
      </c>
      <c r="G148" s="35">
        <v>20</v>
      </c>
      <c r="J148" s="35">
        <v>13</v>
      </c>
      <c r="K148" s="35">
        <v>18</v>
      </c>
      <c r="L148" s="35">
        <v>5</v>
      </c>
      <c r="N148" s="35">
        <v>19</v>
      </c>
      <c r="O148" s="35">
        <v>19</v>
      </c>
      <c r="P148" s="36">
        <f t="shared" si="4"/>
        <v>160</v>
      </c>
      <c r="Q148" s="35" t="str">
        <f>VLOOKUP(A148,Station_NRO!$A$2:$I$106,2,FALSE)</f>
        <v>Goose Creek</v>
      </c>
      <c r="S148" s="35" t="str">
        <f>VLOOKUP(A148,Station_NRO!$A$2:$I$106,3,FALSE)</f>
        <v>Rt. 734</v>
      </c>
      <c r="T148" s="35" t="str">
        <f>VLOOKUP(A148,Station_NRO!$A$2:$I$106,9,FALSE)</f>
        <v>VAN-A05R</v>
      </c>
      <c r="U148" s="35" t="s">
        <v>525</v>
      </c>
    </row>
    <row r="149" spans="1:21">
      <c r="A149" s="32" t="s">
        <v>44</v>
      </c>
      <c r="B149" s="32">
        <v>40081</v>
      </c>
      <c r="C149" s="35">
        <v>18</v>
      </c>
      <c r="D149" s="35">
        <v>15</v>
      </c>
      <c r="E149" s="35">
        <v>14</v>
      </c>
      <c r="F149" s="35">
        <v>12</v>
      </c>
      <c r="G149" s="35">
        <v>10</v>
      </c>
      <c r="J149" s="35">
        <v>15</v>
      </c>
      <c r="K149" s="35">
        <v>13</v>
      </c>
      <c r="L149" s="35">
        <v>10</v>
      </c>
      <c r="N149" s="35">
        <v>16</v>
      </c>
      <c r="O149" s="35">
        <v>15</v>
      </c>
      <c r="P149" s="36">
        <f t="shared" si="4"/>
        <v>138</v>
      </c>
      <c r="Q149" s="35" t="str">
        <f>VLOOKUP(A149,Station_NRO!$A$2:$I$106,2,FALSE)</f>
        <v>Goose Creek</v>
      </c>
      <c r="S149" s="35" t="str">
        <f>VLOOKUP(A149,Station_NRO!$A$2:$I$106,3,FALSE)</f>
        <v>Rt. 734</v>
      </c>
      <c r="T149" s="35" t="str">
        <f>VLOOKUP(A149,Station_NRO!$A$2:$I$106,9,FALSE)</f>
        <v>VAN-A05R</v>
      </c>
      <c r="U149" s="35" t="s">
        <v>525</v>
      </c>
    </row>
    <row r="150" spans="1:21">
      <c r="A150" s="32" t="s">
        <v>44</v>
      </c>
      <c r="B150" s="32">
        <v>40305</v>
      </c>
      <c r="C150" s="35">
        <v>20</v>
      </c>
      <c r="D150" s="35">
        <v>14</v>
      </c>
      <c r="E150" s="35">
        <v>16</v>
      </c>
      <c r="F150" s="35">
        <v>15</v>
      </c>
      <c r="G150" s="35">
        <v>20</v>
      </c>
      <c r="J150" s="35">
        <v>14</v>
      </c>
      <c r="K150" s="35">
        <v>16</v>
      </c>
      <c r="L150" s="35">
        <v>12</v>
      </c>
      <c r="N150" s="35">
        <v>15</v>
      </c>
      <c r="O150" s="35">
        <v>20</v>
      </c>
      <c r="P150" s="36">
        <f t="shared" si="4"/>
        <v>162</v>
      </c>
      <c r="Q150" s="35" t="str">
        <f>VLOOKUP(A150,Station_NRO!$A$2:$I$106,2,FALSE)</f>
        <v>Goose Creek</v>
      </c>
      <c r="S150" s="35" t="str">
        <f>VLOOKUP(A150,Station_NRO!$A$2:$I$106,3,FALSE)</f>
        <v>Rt. 734</v>
      </c>
      <c r="T150" s="35" t="str">
        <f>VLOOKUP(A150,Station_NRO!$A$2:$I$106,9,FALSE)</f>
        <v>VAN-A05R</v>
      </c>
      <c r="U150" s="35" t="s">
        <v>525</v>
      </c>
    </row>
    <row r="151" spans="1:21">
      <c r="A151" s="32" t="s">
        <v>44</v>
      </c>
      <c r="B151" s="32">
        <v>40463</v>
      </c>
      <c r="C151" s="35">
        <v>15</v>
      </c>
      <c r="D151" s="35">
        <v>15</v>
      </c>
      <c r="E151" s="35">
        <v>17</v>
      </c>
      <c r="F151" s="35">
        <v>17</v>
      </c>
      <c r="G151" s="35">
        <v>15</v>
      </c>
      <c r="J151" s="35">
        <v>11</v>
      </c>
      <c r="K151" s="35">
        <v>17</v>
      </c>
      <c r="L151" s="35">
        <v>12</v>
      </c>
      <c r="N151" s="35">
        <v>18</v>
      </c>
      <c r="O151" s="35">
        <v>18</v>
      </c>
      <c r="P151" s="36">
        <f t="shared" si="4"/>
        <v>155</v>
      </c>
      <c r="Q151" s="35" t="str">
        <f>VLOOKUP(A151,Station_NRO!$A$2:$I$106,2,FALSE)</f>
        <v>Goose Creek</v>
      </c>
      <c r="S151" s="35" t="str">
        <f>VLOOKUP(A151,Station_NRO!$A$2:$I$106,3,FALSE)</f>
        <v>Rt. 734</v>
      </c>
      <c r="T151" s="35" t="str">
        <f>VLOOKUP(A151,Station_NRO!$A$2:$I$106,9,FALSE)</f>
        <v>VAN-A05R</v>
      </c>
      <c r="U151" s="35" t="s">
        <v>525</v>
      </c>
    </row>
    <row r="152" spans="1:21">
      <c r="A152" s="32" t="s">
        <v>45</v>
      </c>
      <c r="B152" s="32">
        <v>40273</v>
      </c>
      <c r="C152" s="35">
        <v>19</v>
      </c>
      <c r="D152" s="35">
        <v>8</v>
      </c>
      <c r="E152" s="35">
        <v>8</v>
      </c>
      <c r="F152" s="35">
        <v>10</v>
      </c>
      <c r="G152" s="35">
        <v>20</v>
      </c>
      <c r="J152" s="35">
        <v>11</v>
      </c>
      <c r="K152" s="35">
        <v>13</v>
      </c>
      <c r="L152" s="35">
        <v>11</v>
      </c>
      <c r="N152" s="35">
        <v>13</v>
      </c>
      <c r="O152" s="35">
        <v>18</v>
      </c>
      <c r="P152" s="36">
        <f t="shared" si="4"/>
        <v>131</v>
      </c>
      <c r="Q152" s="35" t="str">
        <f>VLOOKUP(A152,Station_NRO!$A$2:$I$106,2,FALSE)</f>
        <v>Goose Creek</v>
      </c>
      <c r="R152" s="35" t="str">
        <f>CONCATENATE(Q152," -  ",A152)</f>
        <v>Goose Creek -  1AGOO030.75</v>
      </c>
      <c r="S152" s="35" t="str">
        <f>VLOOKUP(A152,Station_NRO!$A$2:$I$106,3,FALSE)</f>
        <v>Rt. 611</v>
      </c>
      <c r="T152" s="35" t="str">
        <f>VLOOKUP(A152,Station_NRO!$A$2:$I$106,9,FALSE)</f>
        <v>VAN-A05R</v>
      </c>
      <c r="U152" s="35" t="s">
        <v>525</v>
      </c>
    </row>
    <row r="153" spans="1:21">
      <c r="A153" s="32" t="s">
        <v>45</v>
      </c>
      <c r="B153" s="32">
        <v>40463</v>
      </c>
      <c r="C153" s="35">
        <v>18</v>
      </c>
      <c r="D153" s="35">
        <v>13</v>
      </c>
      <c r="E153" s="35">
        <v>13</v>
      </c>
      <c r="F153" s="35">
        <v>13</v>
      </c>
      <c r="G153" s="35">
        <v>14</v>
      </c>
      <c r="J153" s="35">
        <v>7</v>
      </c>
      <c r="K153" s="35">
        <v>15</v>
      </c>
      <c r="L153" s="35">
        <v>12</v>
      </c>
      <c r="N153" s="35">
        <v>15</v>
      </c>
      <c r="O153" s="35">
        <v>14</v>
      </c>
      <c r="P153" s="36">
        <f t="shared" si="4"/>
        <v>134</v>
      </c>
      <c r="Q153" s="35" t="str">
        <f>VLOOKUP(A153,Station_NRO!$A$2:$I$106,2,FALSE)</f>
        <v>Goose Creek</v>
      </c>
      <c r="S153" s="35" t="str">
        <f>VLOOKUP(A153,Station_NRO!$A$2:$I$106,3,FALSE)</f>
        <v>Rt. 611</v>
      </c>
      <c r="T153" s="35" t="str">
        <f>VLOOKUP(A153,Station_NRO!$A$2:$I$106,9,FALSE)</f>
        <v>VAN-A05R</v>
      </c>
      <c r="U153" s="35" t="s">
        <v>525</v>
      </c>
    </row>
    <row r="154" spans="1:21">
      <c r="A154" s="32" t="s">
        <v>45</v>
      </c>
      <c r="B154" s="32">
        <v>40702</v>
      </c>
      <c r="C154" s="35">
        <v>18</v>
      </c>
      <c r="D154" s="35">
        <v>9</v>
      </c>
      <c r="E154" s="35">
        <v>13</v>
      </c>
      <c r="F154" s="35">
        <v>13</v>
      </c>
      <c r="G154" s="35">
        <v>17</v>
      </c>
      <c r="J154" s="35">
        <v>12</v>
      </c>
      <c r="K154" s="35">
        <v>14</v>
      </c>
      <c r="L154" s="35">
        <v>13</v>
      </c>
      <c r="N154" s="35">
        <v>15</v>
      </c>
      <c r="O154" s="35">
        <v>17</v>
      </c>
      <c r="P154" s="36">
        <f t="shared" si="4"/>
        <v>141</v>
      </c>
      <c r="Q154" s="35" t="str">
        <f>VLOOKUP(A154,Station_NRO!$A$2:$I$106,2,FALSE)</f>
        <v>Goose Creek</v>
      </c>
      <c r="S154" s="35" t="str">
        <f>VLOOKUP(A154,Station_NRO!$A$2:$I$106,3,FALSE)</f>
        <v>Rt. 611</v>
      </c>
      <c r="T154" s="35" t="str">
        <f>VLOOKUP(A154,Station_NRO!$A$2:$I$106,9,FALSE)</f>
        <v>VAN-A05R</v>
      </c>
      <c r="U154" s="35" t="s">
        <v>525</v>
      </c>
    </row>
    <row r="155" spans="1:21">
      <c r="A155" s="32" t="s">
        <v>167</v>
      </c>
      <c r="B155" s="32">
        <v>37390</v>
      </c>
      <c r="C155" s="35">
        <v>19</v>
      </c>
      <c r="D155" s="35">
        <v>17</v>
      </c>
      <c r="E155" s="35">
        <v>16</v>
      </c>
      <c r="F155" s="35">
        <v>18</v>
      </c>
      <c r="G155" s="35">
        <v>17</v>
      </c>
      <c r="J155" s="35">
        <v>18</v>
      </c>
      <c r="K155" s="35">
        <v>14</v>
      </c>
      <c r="L155" s="35">
        <v>16</v>
      </c>
      <c r="N155" s="35">
        <v>18</v>
      </c>
      <c r="O155" s="35">
        <v>14</v>
      </c>
      <c r="P155" s="36">
        <f t="shared" si="4"/>
        <v>167</v>
      </c>
      <c r="Q155" s="35" t="str">
        <f>VLOOKUP(A155,Station_NRO!$A$2:$I$106,2,FALSE)</f>
        <v>Wancopin Creek</v>
      </c>
      <c r="R155" s="35" t="str">
        <f>CONCATENATE(Q155," -  ",A155)</f>
        <v>Wancopin Creek -  1AWAC003.31</v>
      </c>
      <c r="S155" s="35" t="str">
        <f>VLOOKUP(A155,Station_NRO!$A$2:$I$106,3,FALSE)</f>
        <v>Downstream of Rt. 50</v>
      </c>
      <c r="T155" s="35" t="str">
        <f>VLOOKUP(A155,Station_NRO!$A$2:$I$106,9,FALSE)</f>
        <v>VAN-A05R</v>
      </c>
      <c r="U155" s="35" t="s">
        <v>525</v>
      </c>
    </row>
    <row r="156" spans="1:21">
      <c r="A156" s="32" t="s">
        <v>167</v>
      </c>
      <c r="B156" s="32">
        <v>37580</v>
      </c>
      <c r="C156" s="35">
        <v>15</v>
      </c>
      <c r="D156" s="35">
        <v>15</v>
      </c>
      <c r="E156" s="35">
        <v>10</v>
      </c>
      <c r="F156" s="35">
        <v>16</v>
      </c>
      <c r="G156" s="35">
        <v>19</v>
      </c>
      <c r="J156" s="35">
        <v>17</v>
      </c>
      <c r="K156" s="35">
        <v>11</v>
      </c>
      <c r="L156" s="35">
        <v>14</v>
      </c>
      <c r="N156" s="35">
        <v>15</v>
      </c>
      <c r="O156" s="35">
        <v>16</v>
      </c>
      <c r="P156" s="36">
        <f t="shared" si="4"/>
        <v>148</v>
      </c>
      <c r="Q156" s="35" t="str">
        <f>VLOOKUP(A156,Station_NRO!$A$2:$I$106,2,FALSE)</f>
        <v>Wancopin Creek</v>
      </c>
      <c r="S156" s="35" t="str">
        <f>VLOOKUP(A156,Station_NRO!$A$2:$I$106,3,FALSE)</f>
        <v>Downstream of Rt. 50</v>
      </c>
      <c r="T156" s="35" t="str">
        <f>VLOOKUP(A156,Station_NRO!$A$2:$I$106,9,FALSE)</f>
        <v>VAN-A05R</v>
      </c>
      <c r="U156" s="35" t="s">
        <v>525</v>
      </c>
    </row>
    <row r="157" spans="1:21">
      <c r="A157" s="32" t="s">
        <v>104</v>
      </c>
      <c r="B157" s="32">
        <v>40248</v>
      </c>
      <c r="C157" s="35">
        <v>19</v>
      </c>
      <c r="D157" s="35">
        <v>9</v>
      </c>
      <c r="E157" s="35">
        <v>9</v>
      </c>
      <c r="F157" s="35">
        <v>7</v>
      </c>
      <c r="G157" s="35">
        <v>20</v>
      </c>
      <c r="J157" s="35">
        <v>16</v>
      </c>
      <c r="K157" s="35">
        <v>12</v>
      </c>
      <c r="L157" s="35">
        <v>8</v>
      </c>
      <c r="N157" s="35">
        <v>13</v>
      </c>
      <c r="O157" s="35">
        <v>17</v>
      </c>
      <c r="P157" s="36">
        <f t="shared" si="4"/>
        <v>130</v>
      </c>
      <c r="Q157" s="35" t="str">
        <f>VLOOKUP(A157,Station_NRO!$A$2:$I$106,2,FALSE)</f>
        <v>Crooked Run (Tributary to NOG)</v>
      </c>
      <c r="R157" s="35" t="str">
        <f>CONCATENATE(Q157," -  ",A157)</f>
        <v>Crooked Run (Tributary to NOG) -  1ACRF001.18</v>
      </c>
      <c r="S157" s="35" t="str">
        <f>VLOOKUP(A157,Station_NRO!$A$2:$I$106,3,FALSE)</f>
        <v>Rt. 727</v>
      </c>
      <c r="T157" s="35" t="str">
        <f>VLOOKUP(A157,Station_NRO!$A$2:$I$106,9,FALSE)</f>
        <v>VAN-A06R</v>
      </c>
      <c r="U157" s="35" t="s">
        <v>525</v>
      </c>
    </row>
    <row r="158" spans="1:21">
      <c r="A158" s="32" t="s">
        <v>104</v>
      </c>
      <c r="B158" s="32">
        <v>40479</v>
      </c>
      <c r="C158" s="35">
        <v>18</v>
      </c>
      <c r="D158" s="35">
        <v>14</v>
      </c>
      <c r="E158" s="35">
        <v>13</v>
      </c>
      <c r="F158" s="35">
        <v>11</v>
      </c>
      <c r="G158" s="35">
        <v>14</v>
      </c>
      <c r="J158" s="35">
        <v>17</v>
      </c>
      <c r="K158" s="35">
        <v>17</v>
      </c>
      <c r="L158" s="35">
        <v>9</v>
      </c>
      <c r="N158" s="35">
        <v>15</v>
      </c>
      <c r="O158" s="35">
        <v>13</v>
      </c>
      <c r="P158" s="36">
        <f t="shared" si="4"/>
        <v>141</v>
      </c>
      <c r="Q158" s="35" t="str">
        <f>VLOOKUP(A158,Station_NRO!$A$2:$I$106,2,FALSE)</f>
        <v>Crooked Run (Tributary to NOG)</v>
      </c>
      <c r="S158" s="35" t="str">
        <f>VLOOKUP(A158,Station_NRO!$A$2:$I$106,3,FALSE)</f>
        <v>Rt. 727</v>
      </c>
      <c r="T158" s="35" t="str">
        <f>VLOOKUP(A158,Station_NRO!$A$2:$I$106,9,FALSE)</f>
        <v>VAN-A06R</v>
      </c>
      <c r="U158" s="35" t="s">
        <v>525</v>
      </c>
    </row>
    <row r="159" spans="1:21">
      <c r="A159" s="32" t="s">
        <v>147</v>
      </c>
      <c r="B159" s="32">
        <v>38113</v>
      </c>
      <c r="C159" s="35">
        <v>20</v>
      </c>
      <c r="D159" s="35">
        <v>14</v>
      </c>
      <c r="E159" s="35">
        <v>19</v>
      </c>
      <c r="F159" s="35">
        <v>9</v>
      </c>
      <c r="G159" s="35">
        <v>20</v>
      </c>
      <c r="J159" s="35">
        <v>11</v>
      </c>
      <c r="K159" s="35">
        <v>19</v>
      </c>
      <c r="L159" s="35">
        <v>8</v>
      </c>
      <c r="N159" s="35">
        <v>17</v>
      </c>
      <c r="O159" s="35">
        <v>18</v>
      </c>
      <c r="P159" s="36">
        <f t="shared" si="4"/>
        <v>155</v>
      </c>
      <c r="Q159" s="35" t="str">
        <f>VLOOKUP(A159,Station_NRO!$A$2:$I$106,2,FALSE)</f>
        <v>N. Fk. Goose Creek</v>
      </c>
      <c r="R159" s="35" t="str">
        <f>CONCATENATE(Q159," -  ",A159)</f>
        <v>N. Fk. Goose Creek -  1ANOG000.91</v>
      </c>
      <c r="S159" s="35" t="str">
        <f>VLOOKUP(A159,Station_NRO!$A$2:$I$106,3,FALSE)</f>
        <v>Upstream from Rt. 733</v>
      </c>
      <c r="T159" s="35" t="str">
        <f>VLOOKUP(A159,Station_NRO!$A$2:$I$106,9,FALSE)</f>
        <v>VAN-A06R</v>
      </c>
      <c r="U159" s="35" t="s">
        <v>525</v>
      </c>
    </row>
    <row r="160" spans="1:21">
      <c r="A160" s="32" t="s">
        <v>147</v>
      </c>
      <c r="B160" s="32">
        <v>38230</v>
      </c>
      <c r="C160" s="35">
        <v>20</v>
      </c>
      <c r="D160" s="35">
        <v>20</v>
      </c>
      <c r="E160" s="35">
        <v>20</v>
      </c>
      <c r="F160" s="35">
        <v>15</v>
      </c>
      <c r="G160" s="35">
        <v>12</v>
      </c>
      <c r="J160" s="35">
        <v>14</v>
      </c>
      <c r="K160" s="35">
        <v>20</v>
      </c>
      <c r="L160" s="35">
        <v>13</v>
      </c>
      <c r="N160" s="35">
        <v>16</v>
      </c>
      <c r="O160" s="35">
        <v>14</v>
      </c>
      <c r="P160" s="36">
        <f t="shared" si="4"/>
        <v>164</v>
      </c>
      <c r="Q160" s="35" t="str">
        <f>VLOOKUP(A160,Station_NRO!$A$2:$I$106,2,FALSE)</f>
        <v>N. Fk. Goose Creek</v>
      </c>
      <c r="S160" s="35" t="str">
        <f>VLOOKUP(A160,Station_NRO!$A$2:$I$106,3,FALSE)</f>
        <v>Upstream from Rt. 733</v>
      </c>
      <c r="T160" s="35" t="str">
        <f>VLOOKUP(A160,Station_NRO!$A$2:$I$106,9,FALSE)</f>
        <v>VAN-A06R</v>
      </c>
      <c r="U160" s="35" t="s">
        <v>525</v>
      </c>
    </row>
    <row r="161" spans="1:21">
      <c r="A161" s="32" t="s">
        <v>149</v>
      </c>
      <c r="B161" s="32">
        <v>39601</v>
      </c>
      <c r="C161" s="35">
        <v>16</v>
      </c>
      <c r="D161" s="35">
        <v>4</v>
      </c>
      <c r="E161" s="35">
        <v>5</v>
      </c>
      <c r="F161" s="35">
        <v>12</v>
      </c>
      <c r="G161" s="35">
        <v>19</v>
      </c>
      <c r="J161" s="35">
        <v>13</v>
      </c>
      <c r="K161" s="35">
        <v>6</v>
      </c>
      <c r="L161" s="35">
        <v>8</v>
      </c>
      <c r="N161" s="35">
        <v>17</v>
      </c>
      <c r="O161" s="35">
        <v>18</v>
      </c>
      <c r="P161" s="36">
        <f t="shared" si="4"/>
        <v>118</v>
      </c>
      <c r="Q161" s="35" t="str">
        <f>VLOOKUP(A161,Station_NRO!$A$2:$I$106,2,FALSE)</f>
        <v>N. Fk. Goose Creek</v>
      </c>
      <c r="R161" s="35" t="str">
        <f>CONCATENATE(Q161," -  ",A161)</f>
        <v>N. Fk. Goose Creek -  1ANOG005.69</v>
      </c>
      <c r="S161" s="35" t="str">
        <f>VLOOKUP(A161,Station_NRO!$A$2:$I$106,3,FALSE)</f>
        <v>Rt. 722</v>
      </c>
      <c r="T161" s="35" t="str">
        <f>VLOOKUP(A161,Station_NRO!$A$2:$I$106,9,FALSE)</f>
        <v>VAN-A06R</v>
      </c>
      <c r="U161" s="35" t="s">
        <v>525</v>
      </c>
    </row>
    <row r="162" spans="1:21">
      <c r="A162" s="32" t="s">
        <v>6</v>
      </c>
      <c r="B162" s="32">
        <v>40273</v>
      </c>
      <c r="C162" s="35">
        <v>16</v>
      </c>
      <c r="D162" s="35">
        <v>8</v>
      </c>
      <c r="E162" s="35">
        <v>8</v>
      </c>
      <c r="F162" s="35">
        <v>16</v>
      </c>
      <c r="G162" s="35">
        <v>20</v>
      </c>
      <c r="J162" s="35">
        <v>7</v>
      </c>
      <c r="K162" s="35">
        <v>6</v>
      </c>
      <c r="L162" s="35">
        <v>13</v>
      </c>
      <c r="N162" s="35">
        <v>16</v>
      </c>
      <c r="O162" s="35">
        <v>15</v>
      </c>
      <c r="P162" s="36">
        <f t="shared" ref="P162:P181" si="5">SUM(C162:O162)</f>
        <v>125</v>
      </c>
      <c r="Q162" s="35" t="str">
        <f>VLOOKUP(A162,Station_NRO!$A$2:$I$106,2,FALSE)</f>
        <v>Beaverdam Creek</v>
      </c>
      <c r="R162" s="35" t="str">
        <f>CONCATENATE(Q162," -  ",A162)</f>
        <v>Beaverdam Creek -  1ABEC004.76</v>
      </c>
      <c r="S162" s="35" t="str">
        <f>VLOOKUP(A162,Station_NRO!$A$2:$I$106,3,FALSE)</f>
        <v>Rt. 734 (Snickersville Turnpike)</v>
      </c>
      <c r="T162" s="35" t="str">
        <f>VLOOKUP(A162,Station_NRO!$A$2:$I$106,9,FALSE)</f>
        <v>VAN-A07R</v>
      </c>
      <c r="U162" s="35" t="s">
        <v>525</v>
      </c>
    </row>
    <row r="163" spans="1:21">
      <c r="A163" s="32" t="s">
        <v>6</v>
      </c>
      <c r="B163" s="32">
        <v>40473</v>
      </c>
      <c r="C163" s="35">
        <v>15</v>
      </c>
      <c r="D163" s="35">
        <v>10</v>
      </c>
      <c r="E163" s="35">
        <v>11</v>
      </c>
      <c r="F163" s="35">
        <v>9</v>
      </c>
      <c r="G163" s="35">
        <v>12</v>
      </c>
      <c r="J163" s="35">
        <v>5</v>
      </c>
      <c r="K163" s="35">
        <v>5</v>
      </c>
      <c r="L163" s="35">
        <v>9</v>
      </c>
      <c r="N163" s="35">
        <v>10</v>
      </c>
      <c r="O163" s="35">
        <v>8</v>
      </c>
      <c r="P163" s="36">
        <f t="shared" si="5"/>
        <v>94</v>
      </c>
      <c r="Q163" s="35" t="str">
        <f>VLOOKUP(A163,Station_NRO!$A$2:$I$106,2,FALSE)</f>
        <v>Beaverdam Creek</v>
      </c>
      <c r="S163" s="35" t="str">
        <f>VLOOKUP(A163,Station_NRO!$A$2:$I$106,3,FALSE)</f>
        <v>Rt. 734 (Snickersville Turnpike)</v>
      </c>
      <c r="T163" s="35" t="str">
        <f>VLOOKUP(A163,Station_NRO!$A$2:$I$106,9,FALSE)</f>
        <v>VAN-A07R</v>
      </c>
      <c r="U163" s="35" t="s">
        <v>525</v>
      </c>
    </row>
    <row r="164" spans="1:21">
      <c r="A164" s="32" t="s">
        <v>6</v>
      </c>
      <c r="B164" s="32">
        <v>40702</v>
      </c>
      <c r="C164" s="35">
        <v>17</v>
      </c>
      <c r="D164" s="35">
        <v>8</v>
      </c>
      <c r="E164" s="35">
        <v>12</v>
      </c>
      <c r="F164" s="35">
        <v>15</v>
      </c>
      <c r="G164" s="35">
        <v>17</v>
      </c>
      <c r="J164" s="35">
        <v>3</v>
      </c>
      <c r="K164" s="35">
        <v>14</v>
      </c>
      <c r="L164" s="35">
        <v>13</v>
      </c>
      <c r="N164" s="35">
        <v>8</v>
      </c>
      <c r="O164" s="35">
        <v>6</v>
      </c>
      <c r="P164" s="36">
        <f t="shared" si="5"/>
        <v>113</v>
      </c>
      <c r="Q164" s="35" t="str">
        <f>VLOOKUP(A164,Station_NRO!$A$2:$I$106,2,FALSE)</f>
        <v>Beaverdam Creek</v>
      </c>
      <c r="S164" s="35" t="str">
        <f>VLOOKUP(A164,Station_NRO!$A$2:$I$106,3,FALSE)</f>
        <v>Rt. 734 (Snickersville Turnpike)</v>
      </c>
      <c r="T164" s="35" t="str">
        <f>VLOOKUP(A164,Station_NRO!$A$2:$I$106,9,FALSE)</f>
        <v>VAN-A07R</v>
      </c>
      <c r="U164" s="35" t="s">
        <v>525</v>
      </c>
    </row>
    <row r="165" spans="1:21">
      <c r="A165" s="32" t="s">
        <v>6</v>
      </c>
      <c r="B165" s="32">
        <v>40851</v>
      </c>
      <c r="C165" s="35">
        <v>19</v>
      </c>
      <c r="D165" s="35">
        <v>10</v>
      </c>
      <c r="E165" s="35">
        <v>7</v>
      </c>
      <c r="F165" s="35">
        <v>12</v>
      </c>
      <c r="G165" s="35">
        <v>18</v>
      </c>
      <c r="J165" s="35">
        <v>8</v>
      </c>
      <c r="K165" s="35">
        <v>4</v>
      </c>
      <c r="L165" s="35">
        <v>10</v>
      </c>
      <c r="N165" s="35">
        <v>15</v>
      </c>
      <c r="O165" s="35">
        <v>17</v>
      </c>
      <c r="P165" s="36">
        <f t="shared" si="5"/>
        <v>120</v>
      </c>
      <c r="Q165" s="35" t="str">
        <f>VLOOKUP(A165,Station_NRO!$A$2:$I$106,2,FALSE)</f>
        <v>Beaverdam Creek</v>
      </c>
      <c r="S165" s="35" t="str">
        <f>VLOOKUP(A165,Station_NRO!$A$2:$I$106,3,FALSE)</f>
        <v>Rt. 734 (Snickersville Turnpike)</v>
      </c>
      <c r="T165" s="35" t="str">
        <f>VLOOKUP(A165,Station_NRO!$A$2:$I$106,9,FALSE)</f>
        <v>VAN-A07R</v>
      </c>
      <c r="U165" s="35" t="s">
        <v>525</v>
      </c>
    </row>
    <row r="166" spans="1:21">
      <c r="A166" s="32" t="s">
        <v>143</v>
      </c>
      <c r="B166" s="32">
        <v>37081</v>
      </c>
      <c r="C166" s="35">
        <v>20</v>
      </c>
      <c r="D166" s="35">
        <v>18</v>
      </c>
      <c r="E166" s="35">
        <v>18</v>
      </c>
      <c r="F166" s="35">
        <v>18</v>
      </c>
      <c r="G166" s="35">
        <v>10</v>
      </c>
      <c r="J166" s="35">
        <v>18</v>
      </c>
      <c r="K166" s="35">
        <v>16</v>
      </c>
      <c r="L166" s="35">
        <v>18</v>
      </c>
      <c r="N166" s="35">
        <v>18</v>
      </c>
      <c r="O166" s="35">
        <v>15</v>
      </c>
      <c r="P166" s="36">
        <f t="shared" si="5"/>
        <v>169</v>
      </c>
      <c r="Q166" s="35" t="str">
        <f>VLOOKUP(A166,Station_NRO!$A$2:$I$106,2,FALSE)</f>
        <v>N. Fk. Beaverdam Creek</v>
      </c>
      <c r="R166" s="35" t="str">
        <f>CONCATENATE(Q166," -  ",A166)</f>
        <v>N. Fk. Beaverdam Creek -  1ANOB007.97</v>
      </c>
      <c r="S166" s="35" t="str">
        <f>VLOOKUP(A166,Station_NRO!$A$2:$I$106,3,FALSE)</f>
        <v>Rt. 831</v>
      </c>
      <c r="T166" s="35" t="str">
        <f>VLOOKUP(A166,Station_NRO!$A$2:$I$106,9,FALSE)</f>
        <v>VAN-A07R</v>
      </c>
      <c r="U166" s="35" t="s">
        <v>525</v>
      </c>
    </row>
    <row r="167" spans="1:21">
      <c r="A167" s="32" t="s">
        <v>143</v>
      </c>
      <c r="B167" s="32">
        <v>37221</v>
      </c>
      <c r="C167" s="35">
        <v>20</v>
      </c>
      <c r="D167" s="35">
        <v>20</v>
      </c>
      <c r="E167" s="35">
        <v>19</v>
      </c>
      <c r="F167" s="35">
        <v>18</v>
      </c>
      <c r="G167" s="35">
        <v>16</v>
      </c>
      <c r="J167" s="35">
        <v>18</v>
      </c>
      <c r="K167" s="35">
        <v>19</v>
      </c>
      <c r="L167" s="35">
        <v>18</v>
      </c>
      <c r="N167" s="35">
        <v>18</v>
      </c>
      <c r="O167" s="35">
        <v>15</v>
      </c>
      <c r="P167" s="36">
        <f t="shared" si="5"/>
        <v>181</v>
      </c>
      <c r="Q167" s="35" t="str">
        <f>VLOOKUP(A167,Station_NRO!$A$2:$I$106,2,FALSE)</f>
        <v>N. Fk. Beaverdam Creek</v>
      </c>
      <c r="S167" s="35" t="str">
        <f>VLOOKUP(A167,Station_NRO!$A$2:$I$106,3,FALSE)</f>
        <v>Rt. 831</v>
      </c>
      <c r="T167" s="35" t="str">
        <f>VLOOKUP(A167,Station_NRO!$A$2:$I$106,9,FALSE)</f>
        <v>VAN-A07R</v>
      </c>
      <c r="U167" s="35" t="s">
        <v>525</v>
      </c>
    </row>
    <row r="168" spans="1:21">
      <c r="A168" s="32" t="s">
        <v>169</v>
      </c>
      <c r="B168" s="32">
        <v>38853</v>
      </c>
      <c r="C168" s="35">
        <v>14</v>
      </c>
      <c r="D168" s="35">
        <v>14</v>
      </c>
      <c r="E168" s="35">
        <v>11</v>
      </c>
      <c r="F168" s="35">
        <v>15</v>
      </c>
      <c r="G168" s="35">
        <v>17</v>
      </c>
      <c r="J168" s="35">
        <v>14</v>
      </c>
      <c r="K168" s="35">
        <v>10</v>
      </c>
      <c r="L168" s="35">
        <v>10</v>
      </c>
      <c r="N168" s="35">
        <v>15</v>
      </c>
      <c r="O168" s="35">
        <v>13</v>
      </c>
      <c r="P168" s="36">
        <f t="shared" si="5"/>
        <v>133</v>
      </c>
      <c r="Q168" s="35" t="str">
        <f>VLOOKUP(A168,Station_NRO!$A$2:$I$106,2,FALSE)</f>
        <v>X-Trib to Beaverdam Creek</v>
      </c>
      <c r="R168" s="35" t="str">
        <f>CONCATENATE(Q168," -  ",A168)</f>
        <v>X-Trib to Beaverdam Creek -  1AXGU000.18</v>
      </c>
      <c r="S168" s="35" t="str">
        <f>VLOOKUP(A168,Station_NRO!$A$2:$I$106,3,FALSE)</f>
        <v>Downstream From Rt. 790</v>
      </c>
      <c r="T168" s="35" t="str">
        <f>VLOOKUP(A168,Station_NRO!$A$2:$I$106,9,FALSE)</f>
        <v>VAN-A07R</v>
      </c>
      <c r="U168" s="35" t="s">
        <v>525</v>
      </c>
    </row>
    <row r="169" spans="1:21">
      <c r="A169" s="32" t="s">
        <v>169</v>
      </c>
      <c r="B169" s="32">
        <v>39002</v>
      </c>
      <c r="C169" s="35">
        <v>14</v>
      </c>
      <c r="D169" s="35">
        <v>13</v>
      </c>
      <c r="E169" s="35">
        <v>14</v>
      </c>
      <c r="F169" s="35">
        <v>15</v>
      </c>
      <c r="G169" s="35">
        <v>14</v>
      </c>
      <c r="J169" s="35">
        <v>13</v>
      </c>
      <c r="K169" s="35">
        <v>10</v>
      </c>
      <c r="L169" s="35">
        <v>15</v>
      </c>
      <c r="N169" s="35">
        <v>13</v>
      </c>
      <c r="O169" s="35">
        <v>11</v>
      </c>
      <c r="P169" s="36">
        <f t="shared" si="5"/>
        <v>132</v>
      </c>
      <c r="Q169" s="35" t="str">
        <f>VLOOKUP(A169,Station_NRO!$A$2:$I$106,2,FALSE)</f>
        <v>X-Trib to Beaverdam Creek</v>
      </c>
      <c r="S169" s="35" t="str">
        <f>VLOOKUP(A169,Station_NRO!$A$2:$I$106,3,FALSE)</f>
        <v>Downstream From Rt. 790</v>
      </c>
      <c r="T169" s="35" t="str">
        <f>VLOOKUP(A169,Station_NRO!$A$2:$I$106,9,FALSE)</f>
        <v>VAN-A07R</v>
      </c>
      <c r="U169" s="35" t="s">
        <v>525</v>
      </c>
    </row>
    <row r="170" spans="1:21">
      <c r="A170" s="32" t="s">
        <v>136</v>
      </c>
      <c r="B170" s="32">
        <v>35524</v>
      </c>
      <c r="C170" s="35">
        <v>18</v>
      </c>
      <c r="D170" s="35">
        <v>17</v>
      </c>
      <c r="E170" s="35">
        <v>17</v>
      </c>
      <c r="F170" s="35">
        <v>17</v>
      </c>
      <c r="G170" s="35">
        <v>18</v>
      </c>
      <c r="J170" s="35">
        <v>16</v>
      </c>
      <c r="K170" s="35">
        <v>19</v>
      </c>
      <c r="L170" s="35">
        <v>18</v>
      </c>
      <c r="N170" s="35">
        <v>16</v>
      </c>
      <c r="O170" s="35">
        <v>17</v>
      </c>
      <c r="P170" s="36">
        <f t="shared" si="5"/>
        <v>173</v>
      </c>
      <c r="Q170" s="35" t="str">
        <f>VLOOKUP(A170,Station_NRO!$A$2:$I$106,2,FALSE)</f>
        <v>Little River</v>
      </c>
      <c r="R170" s="35" t="str">
        <f>CONCATENATE(Q170," -  ",A170)</f>
        <v>Little River -  1ALIV004.78</v>
      </c>
      <c r="S170" s="35" t="str">
        <f>VLOOKUP(A170,Station_NRO!$A$2:$I$106,3,FALSE)</f>
        <v>Rt. 50</v>
      </c>
      <c r="T170" s="35" t="str">
        <f>VLOOKUP(A170,Station_NRO!$A$2:$I$106,9,FALSE)</f>
        <v>VAN-A08R</v>
      </c>
      <c r="U170" s="35" t="s">
        <v>525</v>
      </c>
    </row>
    <row r="171" spans="1:21">
      <c r="A171" s="32" t="s">
        <v>136</v>
      </c>
      <c r="B171" s="32">
        <v>35704</v>
      </c>
      <c r="C171" s="35">
        <v>17</v>
      </c>
      <c r="D171" s="35">
        <v>18</v>
      </c>
      <c r="E171" s="35">
        <v>18</v>
      </c>
      <c r="F171" s="35">
        <v>17</v>
      </c>
      <c r="G171" s="35">
        <v>18</v>
      </c>
      <c r="J171" s="35">
        <v>16</v>
      </c>
      <c r="K171" s="35">
        <v>18</v>
      </c>
      <c r="L171" s="35">
        <v>17</v>
      </c>
      <c r="N171" s="35">
        <v>16</v>
      </c>
      <c r="O171" s="35">
        <v>16</v>
      </c>
      <c r="P171" s="36">
        <f t="shared" si="5"/>
        <v>171</v>
      </c>
      <c r="Q171" s="35" t="str">
        <f>VLOOKUP(A171,Station_NRO!$A$2:$I$106,2,FALSE)</f>
        <v>Little River</v>
      </c>
      <c r="S171" s="35" t="str">
        <f>VLOOKUP(A171,Station_NRO!$A$2:$I$106,3,FALSE)</f>
        <v>Rt. 50</v>
      </c>
      <c r="T171" s="35" t="str">
        <f>VLOOKUP(A171,Station_NRO!$A$2:$I$106,9,FALSE)</f>
        <v>VAN-A08R</v>
      </c>
      <c r="U171" s="35" t="s">
        <v>525</v>
      </c>
    </row>
    <row r="172" spans="1:21">
      <c r="A172" s="32" t="s">
        <v>136</v>
      </c>
      <c r="B172" s="32">
        <v>35977</v>
      </c>
      <c r="C172" s="35">
        <v>18</v>
      </c>
      <c r="D172" s="35">
        <v>18</v>
      </c>
      <c r="E172" s="35">
        <v>18</v>
      </c>
      <c r="F172" s="35">
        <v>18</v>
      </c>
      <c r="G172" s="35">
        <v>18</v>
      </c>
      <c r="J172" s="35">
        <v>15</v>
      </c>
      <c r="K172" s="35">
        <v>18</v>
      </c>
      <c r="L172" s="35">
        <v>16</v>
      </c>
      <c r="N172" s="35">
        <v>18</v>
      </c>
      <c r="O172" s="35">
        <v>17</v>
      </c>
      <c r="P172" s="36">
        <f t="shared" si="5"/>
        <v>174</v>
      </c>
      <c r="Q172" s="35" t="str">
        <f>VLOOKUP(A172,Station_NRO!$A$2:$I$106,2,FALSE)</f>
        <v>Little River</v>
      </c>
      <c r="S172" s="35" t="str">
        <f>VLOOKUP(A172,Station_NRO!$A$2:$I$106,3,FALSE)</f>
        <v>Rt. 50</v>
      </c>
      <c r="T172" s="35" t="str">
        <f>VLOOKUP(A172,Station_NRO!$A$2:$I$106,9,FALSE)</f>
        <v>VAN-A08R</v>
      </c>
      <c r="U172" s="35" t="s">
        <v>525</v>
      </c>
    </row>
    <row r="173" spans="1:21">
      <c r="A173" s="32" t="s">
        <v>136</v>
      </c>
      <c r="B173" s="32">
        <v>36122</v>
      </c>
      <c r="C173" s="35">
        <v>17</v>
      </c>
      <c r="D173" s="35">
        <v>17</v>
      </c>
      <c r="E173" s="35">
        <v>19</v>
      </c>
      <c r="F173" s="35">
        <v>17</v>
      </c>
      <c r="G173" s="35">
        <v>18</v>
      </c>
      <c r="J173" s="35">
        <v>15</v>
      </c>
      <c r="K173" s="35">
        <v>18</v>
      </c>
      <c r="L173" s="35">
        <v>17</v>
      </c>
      <c r="N173" s="35">
        <v>17</v>
      </c>
      <c r="O173" s="35">
        <v>16</v>
      </c>
      <c r="P173" s="36">
        <f t="shared" si="5"/>
        <v>171</v>
      </c>
      <c r="Q173" s="35" t="str">
        <f>VLOOKUP(A173,Station_NRO!$A$2:$I$106,2,FALSE)</f>
        <v>Little River</v>
      </c>
      <c r="S173" s="35" t="str">
        <f>VLOOKUP(A173,Station_NRO!$A$2:$I$106,3,FALSE)</f>
        <v>Rt. 50</v>
      </c>
      <c r="T173" s="35" t="str">
        <f>VLOOKUP(A173,Station_NRO!$A$2:$I$106,9,FALSE)</f>
        <v>VAN-A08R</v>
      </c>
      <c r="U173" s="35" t="s">
        <v>525</v>
      </c>
    </row>
    <row r="174" spans="1:21">
      <c r="A174" s="32" t="s">
        <v>136</v>
      </c>
      <c r="B174" s="32">
        <v>36271</v>
      </c>
      <c r="C174" s="35">
        <v>18</v>
      </c>
      <c r="D174" s="35">
        <v>18</v>
      </c>
      <c r="E174" s="35">
        <v>19</v>
      </c>
      <c r="F174" s="35">
        <v>18</v>
      </c>
      <c r="G174" s="35">
        <v>18</v>
      </c>
      <c r="J174" s="35">
        <v>16</v>
      </c>
      <c r="K174" s="35">
        <v>18</v>
      </c>
      <c r="L174" s="35">
        <v>17</v>
      </c>
      <c r="N174" s="35">
        <v>16</v>
      </c>
      <c r="O174" s="35">
        <v>17</v>
      </c>
      <c r="P174" s="36">
        <f t="shared" si="5"/>
        <v>175</v>
      </c>
      <c r="Q174" s="35" t="str">
        <f>VLOOKUP(A174,Station_NRO!$A$2:$I$106,2,FALSE)</f>
        <v>Little River</v>
      </c>
      <c r="S174" s="35" t="str">
        <f>VLOOKUP(A174,Station_NRO!$A$2:$I$106,3,FALSE)</f>
        <v>Rt. 50</v>
      </c>
      <c r="T174" s="35" t="str">
        <f>VLOOKUP(A174,Station_NRO!$A$2:$I$106,9,FALSE)</f>
        <v>VAN-A08R</v>
      </c>
      <c r="U174" s="35" t="s">
        <v>525</v>
      </c>
    </row>
    <row r="175" spans="1:21">
      <c r="A175" s="32" t="s">
        <v>136</v>
      </c>
      <c r="B175" s="32">
        <v>36440</v>
      </c>
      <c r="C175" s="35">
        <v>19</v>
      </c>
      <c r="D175" s="35">
        <v>17</v>
      </c>
      <c r="E175" s="35">
        <v>18</v>
      </c>
      <c r="F175" s="35">
        <v>16</v>
      </c>
      <c r="G175" s="35">
        <v>19</v>
      </c>
      <c r="J175" s="35">
        <v>14</v>
      </c>
      <c r="K175" s="35">
        <v>20</v>
      </c>
      <c r="L175" s="35">
        <v>15</v>
      </c>
      <c r="N175" s="35">
        <v>17</v>
      </c>
      <c r="O175" s="35">
        <v>18</v>
      </c>
      <c r="P175" s="36">
        <f t="shared" si="5"/>
        <v>173</v>
      </c>
      <c r="Q175" s="35" t="str">
        <f>VLOOKUP(A175,Station_NRO!$A$2:$I$106,2,FALSE)</f>
        <v>Little River</v>
      </c>
      <c r="S175" s="35" t="str">
        <f>VLOOKUP(A175,Station_NRO!$A$2:$I$106,3,FALSE)</f>
        <v>Rt. 50</v>
      </c>
      <c r="T175" s="35" t="str">
        <f>VLOOKUP(A175,Station_NRO!$A$2:$I$106,9,FALSE)</f>
        <v>VAN-A08R</v>
      </c>
      <c r="U175" s="35" t="s">
        <v>525</v>
      </c>
    </row>
    <row r="176" spans="1:21">
      <c r="A176" s="32" t="s">
        <v>136</v>
      </c>
      <c r="B176" s="32">
        <v>36661</v>
      </c>
      <c r="C176" s="35">
        <v>19</v>
      </c>
      <c r="D176" s="35">
        <v>17</v>
      </c>
      <c r="E176" s="35">
        <v>20</v>
      </c>
      <c r="F176" s="35">
        <v>18</v>
      </c>
      <c r="G176" s="35">
        <v>18</v>
      </c>
      <c r="J176" s="35">
        <v>16</v>
      </c>
      <c r="K176" s="35">
        <v>20</v>
      </c>
      <c r="L176" s="35">
        <v>16</v>
      </c>
      <c r="N176" s="35">
        <v>16</v>
      </c>
      <c r="O176" s="35">
        <v>18</v>
      </c>
      <c r="P176" s="36">
        <f t="shared" si="5"/>
        <v>178</v>
      </c>
      <c r="Q176" s="35" t="str">
        <f>VLOOKUP(A176,Station_NRO!$A$2:$I$106,2,FALSE)</f>
        <v>Little River</v>
      </c>
      <c r="S176" s="35" t="str">
        <f>VLOOKUP(A176,Station_NRO!$A$2:$I$106,3,FALSE)</f>
        <v>Rt. 50</v>
      </c>
      <c r="T176" s="35" t="str">
        <f>VLOOKUP(A176,Station_NRO!$A$2:$I$106,9,FALSE)</f>
        <v>VAN-A08R</v>
      </c>
      <c r="U176" s="35" t="s">
        <v>525</v>
      </c>
    </row>
    <row r="177" spans="1:21">
      <c r="A177" s="32" t="s">
        <v>136</v>
      </c>
      <c r="B177" s="32">
        <v>39549</v>
      </c>
      <c r="C177" s="35">
        <v>18</v>
      </c>
      <c r="D177" s="35">
        <v>13</v>
      </c>
      <c r="E177" s="35">
        <v>11</v>
      </c>
      <c r="F177" s="35">
        <v>16</v>
      </c>
      <c r="G177" s="35">
        <v>17</v>
      </c>
      <c r="J177" s="35">
        <v>13</v>
      </c>
      <c r="K177" s="35">
        <v>12</v>
      </c>
      <c r="L177" s="35">
        <v>13</v>
      </c>
      <c r="N177" s="35">
        <v>17</v>
      </c>
      <c r="O177" s="35">
        <v>14</v>
      </c>
      <c r="P177" s="36">
        <f t="shared" si="5"/>
        <v>144</v>
      </c>
      <c r="Q177" s="35" t="str">
        <f>VLOOKUP(A177,Station_NRO!$A$2:$I$106,2,FALSE)</f>
        <v>Little River</v>
      </c>
      <c r="S177" s="35" t="str">
        <f>VLOOKUP(A177,Station_NRO!$A$2:$I$106,3,FALSE)</f>
        <v>Rt. 50</v>
      </c>
      <c r="T177" s="35" t="str">
        <f>VLOOKUP(A177,Station_NRO!$A$2:$I$106,9,FALSE)</f>
        <v>VAN-A08R</v>
      </c>
      <c r="U177" s="35" t="s">
        <v>525</v>
      </c>
    </row>
    <row r="178" spans="1:21">
      <c r="A178" s="32" t="s">
        <v>136</v>
      </c>
      <c r="B178" s="32">
        <v>39777</v>
      </c>
      <c r="C178" s="35">
        <v>18</v>
      </c>
      <c r="D178" s="35">
        <v>12</v>
      </c>
      <c r="E178" s="35">
        <v>13</v>
      </c>
      <c r="F178" s="35">
        <v>15</v>
      </c>
      <c r="G178" s="35">
        <v>13</v>
      </c>
      <c r="J178" s="35">
        <v>15</v>
      </c>
      <c r="K178" s="35">
        <v>12</v>
      </c>
      <c r="L178" s="35">
        <v>12</v>
      </c>
      <c r="N178" s="35">
        <v>13</v>
      </c>
      <c r="O178" s="35">
        <v>15</v>
      </c>
      <c r="P178" s="36">
        <f t="shared" si="5"/>
        <v>138</v>
      </c>
      <c r="Q178" s="35" t="str">
        <f>VLOOKUP(A178,Station_NRO!$A$2:$I$106,2,FALSE)</f>
        <v>Little River</v>
      </c>
      <c r="S178" s="35" t="str">
        <f>VLOOKUP(A178,Station_NRO!$A$2:$I$106,3,FALSE)</f>
        <v>Rt. 50</v>
      </c>
      <c r="T178" s="35" t="str">
        <f>VLOOKUP(A178,Station_NRO!$A$2:$I$106,9,FALSE)</f>
        <v>VAN-A08R</v>
      </c>
      <c r="U178" s="35" t="s">
        <v>525</v>
      </c>
    </row>
    <row r="179" spans="1:21">
      <c r="A179" s="32" t="s">
        <v>138</v>
      </c>
      <c r="B179" s="32">
        <v>39757</v>
      </c>
      <c r="C179" s="35">
        <v>18</v>
      </c>
      <c r="D179" s="35">
        <v>6</v>
      </c>
      <c r="E179" s="35">
        <v>8</v>
      </c>
      <c r="F179" s="35">
        <v>11</v>
      </c>
      <c r="G179" s="35">
        <v>15</v>
      </c>
      <c r="J179" s="35">
        <v>6</v>
      </c>
      <c r="K179" s="35">
        <v>18</v>
      </c>
      <c r="L179" s="35">
        <v>9</v>
      </c>
      <c r="N179" s="35">
        <v>9</v>
      </c>
      <c r="O179" s="35">
        <v>13</v>
      </c>
      <c r="P179" s="36">
        <f t="shared" si="5"/>
        <v>113</v>
      </c>
      <c r="Q179" s="35" t="str">
        <f>VLOOKUP(A179,Station_NRO!$A$2:$I$106,2,FALSE)</f>
        <v>Little River</v>
      </c>
      <c r="R179" s="35" t="str">
        <f>CONCATENATE(Q179," -  ",A179)</f>
        <v>Little River -  1ALIV012.12</v>
      </c>
      <c r="S179" s="35" t="str">
        <f>VLOOKUP(A179,Station_NRO!$A$2:$I$106,3,FALSE)</f>
        <v>Rt. 776</v>
      </c>
      <c r="T179" s="35" t="str">
        <f>VLOOKUP(A179,Station_NRO!$A$2:$I$106,9,FALSE)</f>
        <v>VAN-A08R</v>
      </c>
      <c r="U179" s="35" t="s">
        <v>525</v>
      </c>
    </row>
    <row r="180" spans="1:21">
      <c r="A180" s="32" t="s">
        <v>145</v>
      </c>
      <c r="B180" s="32">
        <v>39197</v>
      </c>
      <c r="C180" s="35">
        <v>19</v>
      </c>
      <c r="D180" s="35">
        <v>18</v>
      </c>
      <c r="E180" s="35">
        <v>18</v>
      </c>
      <c r="F180" s="35">
        <v>16</v>
      </c>
      <c r="G180" s="35">
        <v>16</v>
      </c>
      <c r="J180" s="35">
        <v>16</v>
      </c>
      <c r="K180" s="35">
        <v>18</v>
      </c>
      <c r="L180" s="35">
        <v>17</v>
      </c>
      <c r="N180" s="35">
        <v>14</v>
      </c>
      <c r="O180" s="35">
        <v>13</v>
      </c>
      <c r="P180" s="36">
        <f t="shared" si="5"/>
        <v>165</v>
      </c>
      <c r="Q180" s="35" t="str">
        <f>VLOOKUP(A180,Station_NRO!$A$2:$I$106,2,FALSE)</f>
        <v>N. Fk. Broad Run</v>
      </c>
      <c r="R180" s="35" t="str">
        <f>CONCATENATE(Q180," -  ",A180)</f>
        <v>N. Fk. Broad Run -  1ANOF004.80</v>
      </c>
      <c r="S180" s="35" t="str">
        <f>VLOOKUP(A180,Station_NRO!$A$2:$I$106,3,FALSE)</f>
        <v>Upstream from Rt. 15</v>
      </c>
      <c r="T180" s="35" t="str">
        <f>VLOOKUP(A180,Station_NRO!$A$2:$I$106,9,FALSE)</f>
        <v>VAN-A19R</v>
      </c>
      <c r="U180" s="35" t="s">
        <v>525</v>
      </c>
    </row>
    <row r="181" spans="1:21">
      <c r="A181" s="32" t="s">
        <v>145</v>
      </c>
      <c r="B181" s="32">
        <v>39413</v>
      </c>
      <c r="C181" s="35">
        <v>18</v>
      </c>
      <c r="D181" s="35">
        <v>16</v>
      </c>
      <c r="E181" s="35">
        <v>18</v>
      </c>
      <c r="F181" s="35">
        <v>17</v>
      </c>
      <c r="G181" s="35">
        <v>8</v>
      </c>
      <c r="J181" s="35">
        <v>15</v>
      </c>
      <c r="K181" s="35">
        <v>19</v>
      </c>
      <c r="L181" s="35">
        <v>15</v>
      </c>
      <c r="N181" s="35">
        <v>16</v>
      </c>
      <c r="O181" s="35">
        <v>8</v>
      </c>
      <c r="P181" s="36">
        <f t="shared" si="5"/>
        <v>150</v>
      </c>
      <c r="Q181" s="35" t="str">
        <f>VLOOKUP(A181,Station_NRO!$A$2:$I$106,2,FALSE)</f>
        <v>N. Fk. Broad Run</v>
      </c>
      <c r="S181" s="35" t="str">
        <f>VLOOKUP(A181,Station_NRO!$A$2:$I$106,3,FALSE)</f>
        <v>Upstream from Rt. 15</v>
      </c>
      <c r="T181" s="35" t="str">
        <f>VLOOKUP(A181,Station_NRO!$A$2:$I$106,9,FALSE)</f>
        <v>VAN-A19R</v>
      </c>
      <c r="U181" s="35" t="s">
        <v>525</v>
      </c>
    </row>
    <row r="182" spans="1:21">
      <c r="A182" s="32" t="s">
        <v>92</v>
      </c>
      <c r="B182" s="32">
        <v>38252</v>
      </c>
      <c r="C182" s="35">
        <v>20</v>
      </c>
      <c r="D182" s="35">
        <v>18</v>
      </c>
      <c r="E182" s="35">
        <v>19</v>
      </c>
      <c r="F182" s="35">
        <v>18</v>
      </c>
      <c r="G182" s="35">
        <v>16</v>
      </c>
      <c r="H182" s="35">
        <v>16</v>
      </c>
      <c r="I182" s="35">
        <v>15</v>
      </c>
      <c r="J182" s="35">
        <v>18</v>
      </c>
      <c r="K182" s="35">
        <v>18</v>
      </c>
      <c r="L182" s="35">
        <v>15</v>
      </c>
      <c r="M182" s="35">
        <v>173</v>
      </c>
      <c r="P182" s="36">
        <v>173</v>
      </c>
      <c r="Q182" s="35" t="str">
        <f>VLOOKUP(A182,Station_NRO!$A$2:$I$106,2,FALSE)</f>
        <v>Bull Run</v>
      </c>
      <c r="R182" s="35" t="str">
        <f>CONCATENATE(Q182," -  ",A182)</f>
        <v>Bull Run -  1ABUL025.94</v>
      </c>
      <c r="S182" s="35" t="str">
        <f>VLOOKUP(A182,Station_NRO!$A$2:$I$106,3,FALSE)</f>
        <v>Rt. 705</v>
      </c>
      <c r="T182" s="35" t="str">
        <f>VLOOKUP(A182,Station_NRO!$A$2:$I$106,9,FALSE)</f>
        <v>VAN-A21R</v>
      </c>
      <c r="U182" s="35" t="s">
        <v>525</v>
      </c>
    </row>
    <row r="183" spans="1:21">
      <c r="A183" s="32" t="s">
        <v>122</v>
      </c>
      <c r="B183" s="32">
        <v>34597</v>
      </c>
      <c r="C183" s="35">
        <v>18</v>
      </c>
      <c r="D183" s="35">
        <v>15</v>
      </c>
      <c r="E183" s="35">
        <v>15</v>
      </c>
      <c r="F183" s="35">
        <v>14</v>
      </c>
      <c r="G183" s="35">
        <v>17</v>
      </c>
      <c r="J183" s="35">
        <v>16</v>
      </c>
      <c r="K183" s="35">
        <v>11</v>
      </c>
      <c r="L183" s="35">
        <v>17</v>
      </c>
      <c r="N183" s="35">
        <v>17</v>
      </c>
      <c r="O183" s="35">
        <v>18</v>
      </c>
      <c r="P183" s="36">
        <f t="shared" ref="P183:P214" si="6">SUM(C183:O183)</f>
        <v>158</v>
      </c>
      <c r="Q183" s="35" t="str">
        <f>VLOOKUP(A183,Station_NRO!$A$2:$I$106,2,FALSE)</f>
        <v>Goose Creek</v>
      </c>
      <c r="R183" s="35" t="str">
        <f>CONCATENATE(Q183," -  ",A183)</f>
        <v>Goose Creek -  1AGOO002.38</v>
      </c>
      <c r="S183" s="35" t="str">
        <f>VLOOKUP(A183,Station_NRO!$A$2:$I$106,3,FALSE)</f>
        <v>Rt. 7</v>
      </c>
      <c r="T183" s="35" t="str">
        <f>VLOOKUP(A183,Station_NRO!$A$2:$I$106,9,FALSE)</f>
        <v>VAN-A08R</v>
      </c>
      <c r="U183" s="35" t="s">
        <v>527</v>
      </c>
    </row>
    <row r="184" spans="1:21">
      <c r="A184" s="32" t="s">
        <v>122</v>
      </c>
      <c r="B184" s="32">
        <v>34814</v>
      </c>
      <c r="C184" s="35">
        <v>18</v>
      </c>
      <c r="D184" s="35">
        <v>16</v>
      </c>
      <c r="E184" s="35">
        <v>16</v>
      </c>
      <c r="F184" s="35">
        <v>16</v>
      </c>
      <c r="G184" s="35">
        <v>19</v>
      </c>
      <c r="J184" s="35">
        <v>17</v>
      </c>
      <c r="K184" s="35">
        <v>16</v>
      </c>
      <c r="L184" s="35">
        <v>18</v>
      </c>
      <c r="N184" s="35">
        <v>18</v>
      </c>
      <c r="O184" s="35">
        <v>19</v>
      </c>
      <c r="P184" s="36">
        <f t="shared" si="6"/>
        <v>173</v>
      </c>
      <c r="Q184" s="35" t="str">
        <f>VLOOKUP(A184,Station_NRO!$A$2:$I$106,2,FALSE)</f>
        <v>Goose Creek</v>
      </c>
      <c r="S184" s="35" t="str">
        <f>VLOOKUP(A184,Station_NRO!$A$2:$I$106,3,FALSE)</f>
        <v>Rt. 7</v>
      </c>
      <c r="T184" s="35" t="str">
        <f>VLOOKUP(A184,Station_NRO!$A$2:$I$106,9,FALSE)</f>
        <v>VAN-A08R</v>
      </c>
      <c r="U184" s="35" t="s">
        <v>527</v>
      </c>
    </row>
    <row r="185" spans="1:21">
      <c r="A185" s="32" t="s">
        <v>122</v>
      </c>
      <c r="B185" s="32">
        <v>34998</v>
      </c>
      <c r="C185" s="35">
        <v>18</v>
      </c>
      <c r="D185" s="35">
        <v>18</v>
      </c>
      <c r="E185" s="35">
        <v>17</v>
      </c>
      <c r="F185" s="35">
        <v>17</v>
      </c>
      <c r="G185" s="35">
        <v>19</v>
      </c>
      <c r="J185" s="35">
        <v>16</v>
      </c>
      <c r="K185" s="35">
        <v>16</v>
      </c>
      <c r="L185" s="35">
        <v>17</v>
      </c>
      <c r="N185" s="35">
        <v>17</v>
      </c>
      <c r="O185" s="35">
        <v>18</v>
      </c>
      <c r="P185" s="36">
        <f t="shared" si="6"/>
        <v>173</v>
      </c>
      <c r="Q185" s="35" t="str">
        <f>VLOOKUP(A185,Station_NRO!$A$2:$I$106,2,FALSE)</f>
        <v>Goose Creek</v>
      </c>
      <c r="S185" s="35" t="str">
        <f>VLOOKUP(A185,Station_NRO!$A$2:$I$106,3,FALSE)</f>
        <v>Rt. 7</v>
      </c>
      <c r="T185" s="35" t="str">
        <f>VLOOKUP(A185,Station_NRO!$A$2:$I$106,9,FALSE)</f>
        <v>VAN-A08R</v>
      </c>
      <c r="U185" s="35" t="s">
        <v>527</v>
      </c>
    </row>
    <row r="186" spans="1:21">
      <c r="A186" s="32" t="s">
        <v>122</v>
      </c>
      <c r="B186" s="32">
        <v>35206</v>
      </c>
      <c r="C186" s="35">
        <v>18</v>
      </c>
      <c r="D186" s="35">
        <v>18</v>
      </c>
      <c r="E186" s="35">
        <v>18</v>
      </c>
      <c r="F186" s="35">
        <v>17</v>
      </c>
      <c r="G186" s="35">
        <v>19</v>
      </c>
      <c r="J186" s="35">
        <v>17</v>
      </c>
      <c r="K186" s="35">
        <v>16</v>
      </c>
      <c r="L186" s="35">
        <v>17</v>
      </c>
      <c r="N186" s="35">
        <v>18</v>
      </c>
      <c r="O186" s="35">
        <v>19</v>
      </c>
      <c r="P186" s="36">
        <f t="shared" si="6"/>
        <v>177</v>
      </c>
      <c r="Q186" s="35" t="str">
        <f>VLOOKUP(A186,Station_NRO!$A$2:$I$106,2,FALSE)</f>
        <v>Goose Creek</v>
      </c>
      <c r="S186" s="35" t="str">
        <f>VLOOKUP(A186,Station_NRO!$A$2:$I$106,3,FALSE)</f>
        <v>Rt. 7</v>
      </c>
      <c r="T186" s="35" t="str">
        <f>VLOOKUP(A186,Station_NRO!$A$2:$I$106,9,FALSE)</f>
        <v>VAN-A08R</v>
      </c>
      <c r="U186" s="35" t="s">
        <v>527</v>
      </c>
    </row>
    <row r="187" spans="1:21">
      <c r="A187" s="32" t="s">
        <v>122</v>
      </c>
      <c r="B187" s="32">
        <v>35362</v>
      </c>
      <c r="C187" s="35">
        <v>17</v>
      </c>
      <c r="D187" s="35">
        <v>17</v>
      </c>
      <c r="E187" s="35">
        <v>15</v>
      </c>
      <c r="F187" s="35">
        <v>16</v>
      </c>
      <c r="G187" s="35">
        <v>19</v>
      </c>
      <c r="J187" s="35">
        <v>15</v>
      </c>
      <c r="K187" s="35">
        <v>14</v>
      </c>
      <c r="L187" s="35">
        <v>16</v>
      </c>
      <c r="N187" s="35">
        <v>19</v>
      </c>
      <c r="O187" s="35">
        <v>17</v>
      </c>
      <c r="P187" s="36">
        <f t="shared" si="6"/>
        <v>165</v>
      </c>
      <c r="Q187" s="35" t="str">
        <f>VLOOKUP(A187,Station_NRO!$A$2:$I$106,2,FALSE)</f>
        <v>Goose Creek</v>
      </c>
      <c r="S187" s="35" t="str">
        <f>VLOOKUP(A187,Station_NRO!$A$2:$I$106,3,FALSE)</f>
        <v>Rt. 7</v>
      </c>
      <c r="T187" s="35" t="str">
        <f>VLOOKUP(A187,Station_NRO!$A$2:$I$106,9,FALSE)</f>
        <v>VAN-A08R</v>
      </c>
      <c r="U187" s="35" t="s">
        <v>527</v>
      </c>
    </row>
    <row r="188" spans="1:21">
      <c r="A188" s="32" t="s">
        <v>122</v>
      </c>
      <c r="B188" s="32">
        <v>35542</v>
      </c>
      <c r="C188" s="35">
        <v>18</v>
      </c>
      <c r="D188" s="35">
        <v>16</v>
      </c>
      <c r="E188" s="35">
        <v>16</v>
      </c>
      <c r="F188" s="35">
        <v>16</v>
      </c>
      <c r="G188" s="35">
        <v>19</v>
      </c>
      <c r="J188" s="35">
        <v>16</v>
      </c>
      <c r="K188" s="35">
        <v>12</v>
      </c>
      <c r="L188" s="35">
        <v>18</v>
      </c>
      <c r="N188" s="35">
        <v>18</v>
      </c>
      <c r="O188" s="35">
        <v>19</v>
      </c>
      <c r="P188" s="36">
        <f t="shared" si="6"/>
        <v>168</v>
      </c>
      <c r="Q188" s="35" t="str">
        <f>VLOOKUP(A188,Station_NRO!$A$2:$I$106,2,FALSE)</f>
        <v>Goose Creek</v>
      </c>
      <c r="S188" s="35" t="str">
        <f>VLOOKUP(A188,Station_NRO!$A$2:$I$106,3,FALSE)</f>
        <v>Rt. 7</v>
      </c>
      <c r="T188" s="35" t="str">
        <f>VLOOKUP(A188,Station_NRO!$A$2:$I$106,9,FALSE)</f>
        <v>VAN-A08R</v>
      </c>
      <c r="U188" s="35" t="s">
        <v>527</v>
      </c>
    </row>
    <row r="189" spans="1:21">
      <c r="A189" s="32" t="s">
        <v>122</v>
      </c>
      <c r="B189" s="32">
        <v>35669</v>
      </c>
      <c r="C189" s="35">
        <v>18</v>
      </c>
      <c r="D189" s="35">
        <v>18</v>
      </c>
      <c r="E189" s="35">
        <v>16</v>
      </c>
      <c r="F189" s="35">
        <v>17</v>
      </c>
      <c r="G189" s="35">
        <v>18</v>
      </c>
      <c r="J189" s="35">
        <v>16</v>
      </c>
      <c r="K189" s="35">
        <v>14</v>
      </c>
      <c r="L189" s="35">
        <v>17</v>
      </c>
      <c r="N189" s="35">
        <v>18</v>
      </c>
      <c r="O189" s="35">
        <v>18</v>
      </c>
      <c r="P189" s="36">
        <f t="shared" si="6"/>
        <v>170</v>
      </c>
      <c r="Q189" s="35" t="str">
        <f>VLOOKUP(A189,Station_NRO!$A$2:$I$106,2,FALSE)</f>
        <v>Goose Creek</v>
      </c>
      <c r="S189" s="35" t="str">
        <f>VLOOKUP(A189,Station_NRO!$A$2:$I$106,3,FALSE)</f>
        <v>Rt. 7</v>
      </c>
      <c r="T189" s="35" t="str">
        <f>VLOOKUP(A189,Station_NRO!$A$2:$I$106,9,FALSE)</f>
        <v>VAN-A08R</v>
      </c>
      <c r="U189" s="35" t="s">
        <v>527</v>
      </c>
    </row>
    <row r="190" spans="1:21">
      <c r="A190" s="32" t="s">
        <v>122</v>
      </c>
      <c r="B190" s="32">
        <v>35991</v>
      </c>
      <c r="C190" s="35">
        <v>17</v>
      </c>
      <c r="D190" s="35">
        <v>17</v>
      </c>
      <c r="E190" s="35">
        <v>17</v>
      </c>
      <c r="F190" s="35">
        <v>18</v>
      </c>
      <c r="G190" s="35">
        <v>18</v>
      </c>
      <c r="J190" s="35">
        <v>16</v>
      </c>
      <c r="K190" s="35">
        <v>16</v>
      </c>
      <c r="L190" s="35">
        <v>17</v>
      </c>
      <c r="N190" s="35">
        <v>18</v>
      </c>
      <c r="O190" s="35">
        <v>18</v>
      </c>
      <c r="P190" s="36">
        <f t="shared" si="6"/>
        <v>172</v>
      </c>
      <c r="Q190" s="35" t="str">
        <f>VLOOKUP(A190,Station_NRO!$A$2:$I$106,2,FALSE)</f>
        <v>Goose Creek</v>
      </c>
      <c r="S190" s="35" t="str">
        <f>VLOOKUP(A190,Station_NRO!$A$2:$I$106,3,FALSE)</f>
        <v>Rt. 7</v>
      </c>
      <c r="T190" s="35" t="str">
        <f>VLOOKUP(A190,Station_NRO!$A$2:$I$106,9,FALSE)</f>
        <v>VAN-A08R</v>
      </c>
      <c r="U190" s="35" t="s">
        <v>527</v>
      </c>
    </row>
    <row r="191" spans="1:21">
      <c r="A191" s="32" t="s">
        <v>122</v>
      </c>
      <c r="B191" s="32">
        <v>36066</v>
      </c>
      <c r="C191" s="35">
        <v>18</v>
      </c>
      <c r="D191" s="35">
        <v>18</v>
      </c>
      <c r="E191" s="35">
        <v>18</v>
      </c>
      <c r="F191" s="35">
        <v>16</v>
      </c>
      <c r="G191" s="35">
        <v>17</v>
      </c>
      <c r="J191" s="35">
        <v>17</v>
      </c>
      <c r="K191" s="35">
        <v>17</v>
      </c>
      <c r="L191" s="35">
        <v>17</v>
      </c>
      <c r="N191" s="35">
        <v>19</v>
      </c>
      <c r="O191" s="35">
        <v>17</v>
      </c>
      <c r="P191" s="36">
        <f t="shared" si="6"/>
        <v>174</v>
      </c>
      <c r="Q191" s="35" t="str">
        <f>VLOOKUP(A191,Station_NRO!$A$2:$I$106,2,FALSE)</f>
        <v>Goose Creek</v>
      </c>
      <c r="S191" s="35" t="str">
        <f>VLOOKUP(A191,Station_NRO!$A$2:$I$106,3,FALSE)</f>
        <v>Rt. 7</v>
      </c>
      <c r="T191" s="35" t="str">
        <f>VLOOKUP(A191,Station_NRO!$A$2:$I$106,9,FALSE)</f>
        <v>VAN-A08R</v>
      </c>
      <c r="U191" s="35" t="s">
        <v>527</v>
      </c>
    </row>
    <row r="192" spans="1:21">
      <c r="A192" s="32" t="s">
        <v>122</v>
      </c>
      <c r="B192" s="32">
        <v>36318</v>
      </c>
      <c r="C192" s="35">
        <v>18</v>
      </c>
      <c r="D192" s="35">
        <v>16</v>
      </c>
      <c r="E192" s="35">
        <v>17</v>
      </c>
      <c r="F192" s="35">
        <v>17</v>
      </c>
      <c r="G192" s="35">
        <v>17</v>
      </c>
      <c r="J192" s="35">
        <v>15</v>
      </c>
      <c r="K192" s="35">
        <v>16</v>
      </c>
      <c r="L192" s="35">
        <v>17</v>
      </c>
      <c r="N192" s="35">
        <v>18</v>
      </c>
      <c r="O192" s="35">
        <v>18</v>
      </c>
      <c r="P192" s="36">
        <f t="shared" si="6"/>
        <v>169</v>
      </c>
      <c r="Q192" s="35" t="str">
        <f>VLOOKUP(A192,Station_NRO!$A$2:$I$106,2,FALSE)</f>
        <v>Goose Creek</v>
      </c>
      <c r="S192" s="35" t="str">
        <f>VLOOKUP(A192,Station_NRO!$A$2:$I$106,3,FALSE)</f>
        <v>Rt. 7</v>
      </c>
      <c r="T192" s="35" t="str">
        <f>VLOOKUP(A192,Station_NRO!$A$2:$I$106,9,FALSE)</f>
        <v>VAN-A08R</v>
      </c>
      <c r="U192" s="35" t="s">
        <v>527</v>
      </c>
    </row>
    <row r="193" spans="1:21">
      <c r="A193" s="32" t="s">
        <v>122</v>
      </c>
      <c r="B193" s="32">
        <v>36780</v>
      </c>
      <c r="C193" s="35">
        <v>18</v>
      </c>
      <c r="D193" s="35">
        <v>17</v>
      </c>
      <c r="E193" s="35">
        <v>17</v>
      </c>
      <c r="F193" s="35">
        <v>17</v>
      </c>
      <c r="G193" s="35">
        <v>20</v>
      </c>
      <c r="J193" s="35">
        <v>17</v>
      </c>
      <c r="K193" s="35">
        <v>16</v>
      </c>
      <c r="L193" s="35">
        <v>17</v>
      </c>
      <c r="N193" s="35">
        <v>19</v>
      </c>
      <c r="O193" s="35">
        <v>19</v>
      </c>
      <c r="P193" s="36">
        <f t="shared" si="6"/>
        <v>177</v>
      </c>
      <c r="Q193" s="35" t="str">
        <f>VLOOKUP(A193,Station_NRO!$A$2:$I$106,2,FALSE)</f>
        <v>Goose Creek</v>
      </c>
      <c r="S193" s="35" t="str">
        <f>VLOOKUP(A193,Station_NRO!$A$2:$I$106,3,FALSE)</f>
        <v>Rt. 7</v>
      </c>
      <c r="T193" s="35" t="str">
        <f>VLOOKUP(A193,Station_NRO!$A$2:$I$106,9,FALSE)</f>
        <v>VAN-A08R</v>
      </c>
      <c r="U193" s="35" t="s">
        <v>527</v>
      </c>
    </row>
    <row r="194" spans="1:21">
      <c r="A194" s="32" t="s">
        <v>122</v>
      </c>
      <c r="B194" s="32">
        <v>39554</v>
      </c>
      <c r="C194" s="35">
        <v>13</v>
      </c>
      <c r="D194" s="35">
        <v>10</v>
      </c>
      <c r="E194" s="35">
        <v>12</v>
      </c>
      <c r="F194" s="35">
        <v>17</v>
      </c>
      <c r="G194" s="35">
        <v>19</v>
      </c>
      <c r="J194" s="35">
        <v>8</v>
      </c>
      <c r="K194" s="35">
        <v>8</v>
      </c>
      <c r="L194" s="35">
        <v>10</v>
      </c>
      <c r="N194" s="35">
        <v>17</v>
      </c>
      <c r="O194" s="35">
        <v>19</v>
      </c>
      <c r="P194" s="36">
        <f t="shared" si="6"/>
        <v>133</v>
      </c>
      <c r="Q194" s="35" t="str">
        <f>VLOOKUP(A194,Station_NRO!$A$2:$I$106,2,FALSE)</f>
        <v>Goose Creek</v>
      </c>
      <c r="S194" s="35" t="str">
        <f>VLOOKUP(A194,Station_NRO!$A$2:$I$106,3,FALSE)</f>
        <v>Rt. 7</v>
      </c>
      <c r="T194" s="35" t="str">
        <f>VLOOKUP(A194,Station_NRO!$A$2:$I$106,9,FALSE)</f>
        <v>VAN-A08R</v>
      </c>
      <c r="U194" s="35" t="s">
        <v>527</v>
      </c>
    </row>
    <row r="195" spans="1:21">
      <c r="A195" s="32" t="s">
        <v>122</v>
      </c>
      <c r="B195" s="32">
        <v>39777</v>
      </c>
      <c r="C195" s="35">
        <v>17</v>
      </c>
      <c r="D195" s="35">
        <v>12</v>
      </c>
      <c r="E195" s="35">
        <v>10</v>
      </c>
      <c r="F195" s="35">
        <v>14</v>
      </c>
      <c r="G195" s="35">
        <v>14</v>
      </c>
      <c r="J195" s="35">
        <v>16</v>
      </c>
      <c r="K195" s="35">
        <v>9</v>
      </c>
      <c r="L195" s="35">
        <v>14</v>
      </c>
      <c r="N195" s="35">
        <v>16</v>
      </c>
      <c r="O195" s="35">
        <v>17</v>
      </c>
      <c r="P195" s="36">
        <f t="shared" si="6"/>
        <v>139</v>
      </c>
      <c r="Q195" s="35" t="str">
        <f>VLOOKUP(A195,Station_NRO!$A$2:$I$106,2,FALSE)</f>
        <v>Goose Creek</v>
      </c>
      <c r="S195" s="35" t="str">
        <f>VLOOKUP(A195,Station_NRO!$A$2:$I$106,3,FALSE)</f>
        <v>Rt. 7</v>
      </c>
      <c r="T195" s="35" t="str">
        <f>VLOOKUP(A195,Station_NRO!$A$2:$I$106,9,FALSE)</f>
        <v>VAN-A08R</v>
      </c>
      <c r="U195" s="35" t="s">
        <v>527</v>
      </c>
    </row>
    <row r="196" spans="1:21">
      <c r="A196" s="32" t="s">
        <v>122</v>
      </c>
      <c r="B196" s="32">
        <v>39955</v>
      </c>
      <c r="C196" s="35">
        <v>17</v>
      </c>
      <c r="D196" s="35">
        <v>11</v>
      </c>
      <c r="E196" s="35">
        <v>12</v>
      </c>
      <c r="F196" s="35">
        <v>16</v>
      </c>
      <c r="G196" s="35">
        <v>20</v>
      </c>
      <c r="J196" s="35">
        <v>16</v>
      </c>
      <c r="K196" s="35">
        <v>8</v>
      </c>
      <c r="L196" s="35">
        <v>16</v>
      </c>
      <c r="N196" s="35">
        <v>17</v>
      </c>
      <c r="O196" s="35">
        <v>19</v>
      </c>
      <c r="P196" s="36">
        <f t="shared" si="6"/>
        <v>152</v>
      </c>
      <c r="Q196" s="35" t="str">
        <f>VLOOKUP(A196,Station_NRO!$A$2:$I$106,2,FALSE)</f>
        <v>Goose Creek</v>
      </c>
      <c r="S196" s="35" t="str">
        <f>VLOOKUP(A196,Station_NRO!$A$2:$I$106,3,FALSE)</f>
        <v>Rt. 7</v>
      </c>
      <c r="T196" s="35" t="str">
        <f>VLOOKUP(A196,Station_NRO!$A$2:$I$106,9,FALSE)</f>
        <v>VAN-A08R</v>
      </c>
      <c r="U196" s="35" t="s">
        <v>527</v>
      </c>
    </row>
    <row r="197" spans="1:21">
      <c r="A197" s="32" t="s">
        <v>122</v>
      </c>
      <c r="B197" s="32">
        <v>40081</v>
      </c>
      <c r="C197" s="35">
        <v>17</v>
      </c>
      <c r="D197" s="35">
        <v>7</v>
      </c>
      <c r="E197" s="35">
        <v>9</v>
      </c>
      <c r="F197" s="35">
        <v>13</v>
      </c>
      <c r="G197" s="35">
        <v>8</v>
      </c>
      <c r="J197" s="35">
        <v>15</v>
      </c>
      <c r="K197" s="35">
        <v>12</v>
      </c>
      <c r="L197" s="35">
        <v>16</v>
      </c>
      <c r="N197" s="35">
        <v>16</v>
      </c>
      <c r="O197" s="35">
        <v>15</v>
      </c>
      <c r="P197" s="36">
        <f t="shared" si="6"/>
        <v>128</v>
      </c>
      <c r="Q197" s="35" t="str">
        <f>VLOOKUP(A197,Station_NRO!$A$2:$I$106,2,FALSE)</f>
        <v>Goose Creek</v>
      </c>
      <c r="S197" s="35" t="str">
        <f>VLOOKUP(A197,Station_NRO!$A$2:$I$106,3,FALSE)</f>
        <v>Rt. 7</v>
      </c>
      <c r="T197" s="35" t="str">
        <f>VLOOKUP(A197,Station_NRO!$A$2:$I$106,9,FALSE)</f>
        <v>VAN-A08R</v>
      </c>
      <c r="U197" s="35" t="s">
        <v>527</v>
      </c>
    </row>
    <row r="198" spans="1:21">
      <c r="A198" s="32" t="s">
        <v>123</v>
      </c>
      <c r="B198" s="32">
        <v>37518</v>
      </c>
      <c r="C198" s="35">
        <v>18</v>
      </c>
      <c r="D198" s="35">
        <v>14</v>
      </c>
      <c r="E198" s="35">
        <v>14</v>
      </c>
      <c r="F198" s="35">
        <v>17</v>
      </c>
      <c r="G198" s="35">
        <v>8</v>
      </c>
      <c r="J198" s="35">
        <v>12</v>
      </c>
      <c r="K198" s="35">
        <v>14</v>
      </c>
      <c r="L198" s="35">
        <v>14</v>
      </c>
      <c r="N198" s="35">
        <v>18</v>
      </c>
      <c r="O198" s="35">
        <v>15</v>
      </c>
      <c r="P198" s="36">
        <f t="shared" si="6"/>
        <v>144</v>
      </c>
      <c r="Q198" s="35" t="str">
        <f>VLOOKUP(A198,Station_NRO!$A$2:$I$106,2,FALSE)</f>
        <v>Goose Creek</v>
      </c>
      <c r="R198" s="35" t="str">
        <f>CONCATENATE(Q198," -  ",A198)</f>
        <v>Goose Creek -  1AGOO003.18</v>
      </c>
      <c r="S198" s="35" t="str">
        <f>VLOOKUP(A198,Station_NRO!$A$2:$I$106,3,FALSE)</f>
        <v>Above Rt. 7</v>
      </c>
      <c r="T198" s="35" t="str">
        <f>VLOOKUP(A198,Station_NRO!$A$2:$I$106,9,FALSE)</f>
        <v>VAN-A08R</v>
      </c>
      <c r="U198" s="35" t="s">
        <v>527</v>
      </c>
    </row>
    <row r="199" spans="1:21">
      <c r="A199" s="32" t="s">
        <v>72</v>
      </c>
      <c r="B199" s="32">
        <v>40981</v>
      </c>
      <c r="C199" s="35">
        <v>12</v>
      </c>
      <c r="D199" s="35">
        <v>4</v>
      </c>
      <c r="E199" s="35">
        <v>4</v>
      </c>
      <c r="F199" s="35">
        <v>2</v>
      </c>
      <c r="G199" s="35">
        <v>13</v>
      </c>
      <c r="J199" s="35">
        <v>13</v>
      </c>
      <c r="K199" s="35">
        <v>2</v>
      </c>
      <c r="L199" s="35">
        <v>4</v>
      </c>
      <c r="N199" s="35">
        <v>7</v>
      </c>
      <c r="O199" s="35">
        <v>8</v>
      </c>
      <c r="P199" s="36">
        <f t="shared" si="6"/>
        <v>69</v>
      </c>
      <c r="Q199" s="35" t="str">
        <f>VLOOKUP(A199,Station_NRO!$A$2:$I$106,2,FALSE)</f>
        <v>Tuscarora Creek</v>
      </c>
      <c r="R199" s="35" t="str">
        <f>CONCATENATE(Q199," -  ",A199)</f>
        <v>Tuscarora Creek -  1ATUS003.19</v>
      </c>
      <c r="S199" s="35" t="str">
        <f>VLOOKUP(A199,Station_NRO!$A$2:$I$106,3,FALSE)</f>
        <v>Rt. 643</v>
      </c>
      <c r="T199" s="35" t="str">
        <f>VLOOKUP(A199,Station_NRO!$A$2:$I$106,9,FALSE)</f>
        <v>VAN-A08R</v>
      </c>
      <c r="U199" s="35" t="s">
        <v>527</v>
      </c>
    </row>
    <row r="200" spans="1:21">
      <c r="A200" s="32" t="s">
        <v>20</v>
      </c>
      <c r="B200" s="32">
        <v>38146</v>
      </c>
      <c r="C200" s="35">
        <v>20</v>
      </c>
      <c r="D200" s="35">
        <v>19</v>
      </c>
      <c r="E200" s="35">
        <v>18</v>
      </c>
      <c r="F200" s="35">
        <v>17</v>
      </c>
      <c r="G200" s="35">
        <v>20</v>
      </c>
      <c r="J200" s="35">
        <v>17</v>
      </c>
      <c r="K200" s="35">
        <v>18</v>
      </c>
      <c r="L200" s="35">
        <v>15</v>
      </c>
      <c r="N200" s="35">
        <v>17</v>
      </c>
      <c r="O200" s="35">
        <v>18</v>
      </c>
      <c r="P200" s="36">
        <f t="shared" si="6"/>
        <v>179</v>
      </c>
      <c r="Q200" s="35" t="str">
        <f>VLOOKUP(A200,Station_NRO!$A$2:$I$106,2,FALSE)</f>
        <v>Broad Run</v>
      </c>
      <c r="R200" s="35" t="str">
        <f>CONCATENATE(Q200," -  ",A200)</f>
        <v>Broad Run -  1ABRB002.15</v>
      </c>
      <c r="S200" s="35" t="str">
        <f>VLOOKUP(A200,Station_NRO!$A$2:$I$106,3,FALSE)</f>
        <v>Rt. 7</v>
      </c>
      <c r="T200" s="35" t="str">
        <f>VLOOKUP(A200,Station_NRO!$A$2:$I$106,9,FALSE)</f>
        <v>VAN-A09R</v>
      </c>
      <c r="U200" s="35" t="s">
        <v>527</v>
      </c>
    </row>
    <row r="201" spans="1:21">
      <c r="A201" s="32" t="s">
        <v>20</v>
      </c>
      <c r="B201" s="32">
        <v>38321</v>
      </c>
      <c r="C201" s="35">
        <v>20</v>
      </c>
      <c r="D201" s="35">
        <v>18</v>
      </c>
      <c r="E201" s="35">
        <v>16</v>
      </c>
      <c r="F201" s="35">
        <v>14</v>
      </c>
      <c r="G201" s="35">
        <v>19</v>
      </c>
      <c r="J201" s="35">
        <v>17</v>
      </c>
      <c r="K201" s="35">
        <v>15</v>
      </c>
      <c r="L201" s="35">
        <v>13</v>
      </c>
      <c r="N201" s="35">
        <v>17</v>
      </c>
      <c r="O201" s="35">
        <v>20</v>
      </c>
      <c r="P201" s="36">
        <f t="shared" si="6"/>
        <v>169</v>
      </c>
      <c r="Q201" s="35" t="str">
        <f>VLOOKUP(A201,Station_NRO!$A$2:$I$106,2,FALSE)</f>
        <v>Broad Run</v>
      </c>
      <c r="S201" s="35" t="str">
        <f>VLOOKUP(A201,Station_NRO!$A$2:$I$106,3,FALSE)</f>
        <v>Rt. 7</v>
      </c>
      <c r="T201" s="35" t="str">
        <f>VLOOKUP(A201,Station_NRO!$A$2:$I$106,9,FALSE)</f>
        <v>VAN-A09R</v>
      </c>
      <c r="U201" s="35" t="s">
        <v>527</v>
      </c>
    </row>
    <row r="202" spans="1:21">
      <c r="A202" s="32" t="s">
        <v>20</v>
      </c>
      <c r="B202" s="32">
        <v>38509</v>
      </c>
      <c r="C202" s="35">
        <v>20</v>
      </c>
      <c r="D202" s="35">
        <v>17</v>
      </c>
      <c r="E202" s="35">
        <v>16</v>
      </c>
      <c r="F202" s="35">
        <v>13</v>
      </c>
      <c r="G202" s="35">
        <v>18</v>
      </c>
      <c r="J202" s="35">
        <v>18</v>
      </c>
      <c r="K202" s="35">
        <v>15</v>
      </c>
      <c r="L202" s="35">
        <v>16</v>
      </c>
      <c r="N202" s="35">
        <v>16</v>
      </c>
      <c r="O202" s="35">
        <v>16</v>
      </c>
      <c r="P202" s="36">
        <f t="shared" si="6"/>
        <v>165</v>
      </c>
      <c r="Q202" s="35" t="str">
        <f>VLOOKUP(A202,Station_NRO!$A$2:$I$106,2,FALSE)</f>
        <v>Broad Run</v>
      </c>
      <c r="S202" s="35" t="str">
        <f>VLOOKUP(A202,Station_NRO!$A$2:$I$106,3,FALSE)</f>
        <v>Rt. 7</v>
      </c>
      <c r="T202" s="35" t="str">
        <f>VLOOKUP(A202,Station_NRO!$A$2:$I$106,9,FALSE)</f>
        <v>VAN-A09R</v>
      </c>
      <c r="U202" s="35" t="s">
        <v>527</v>
      </c>
    </row>
    <row r="203" spans="1:21">
      <c r="A203" s="32" t="s">
        <v>20</v>
      </c>
      <c r="B203" s="32">
        <v>38603</v>
      </c>
      <c r="C203" s="35">
        <v>19</v>
      </c>
      <c r="D203" s="35">
        <v>16</v>
      </c>
      <c r="E203" s="35">
        <v>11</v>
      </c>
      <c r="F203" s="35">
        <v>15</v>
      </c>
      <c r="G203" s="35">
        <v>9</v>
      </c>
      <c r="J203" s="35">
        <v>16</v>
      </c>
      <c r="K203" s="35">
        <v>8</v>
      </c>
      <c r="L203" s="35">
        <v>12</v>
      </c>
      <c r="N203" s="35">
        <v>17</v>
      </c>
      <c r="O203" s="35">
        <v>13</v>
      </c>
      <c r="P203" s="36">
        <f t="shared" si="6"/>
        <v>136</v>
      </c>
      <c r="Q203" s="35" t="str">
        <f>VLOOKUP(A203,Station_NRO!$A$2:$I$106,2,FALSE)</f>
        <v>Broad Run</v>
      </c>
      <c r="S203" s="35" t="str">
        <f>VLOOKUP(A203,Station_NRO!$A$2:$I$106,3,FALSE)</f>
        <v>Rt. 7</v>
      </c>
      <c r="T203" s="35" t="str">
        <f>VLOOKUP(A203,Station_NRO!$A$2:$I$106,9,FALSE)</f>
        <v>VAN-A09R</v>
      </c>
      <c r="U203" s="35" t="s">
        <v>527</v>
      </c>
    </row>
    <row r="204" spans="1:21">
      <c r="A204" s="32" t="s">
        <v>20</v>
      </c>
      <c r="B204" s="32">
        <v>39226</v>
      </c>
      <c r="C204" s="35">
        <v>13</v>
      </c>
      <c r="D204" s="35">
        <v>15</v>
      </c>
      <c r="E204" s="35">
        <v>10</v>
      </c>
      <c r="F204" s="35">
        <v>16</v>
      </c>
      <c r="G204" s="35">
        <v>10</v>
      </c>
      <c r="K204" s="35">
        <v>15</v>
      </c>
      <c r="L204" s="35">
        <v>17</v>
      </c>
      <c r="N204" s="35">
        <v>13</v>
      </c>
      <c r="O204" s="35">
        <v>15</v>
      </c>
      <c r="P204" s="36">
        <f t="shared" si="6"/>
        <v>124</v>
      </c>
      <c r="Q204" s="35" t="str">
        <f>VLOOKUP(A204,Station_NRO!$A$2:$I$106,2,FALSE)</f>
        <v>Broad Run</v>
      </c>
      <c r="S204" s="35" t="str">
        <f>VLOOKUP(A204,Station_NRO!$A$2:$I$106,3,FALSE)</f>
        <v>Rt. 7</v>
      </c>
      <c r="T204" s="35" t="str">
        <f>VLOOKUP(A204,Station_NRO!$A$2:$I$106,9,FALSE)</f>
        <v>VAN-A09R</v>
      </c>
      <c r="U204" s="35" t="s">
        <v>527</v>
      </c>
    </row>
    <row r="205" spans="1:21">
      <c r="A205" s="32" t="s">
        <v>20</v>
      </c>
      <c r="B205" s="32">
        <v>39337</v>
      </c>
      <c r="C205" s="35">
        <v>18</v>
      </c>
      <c r="D205" s="35">
        <v>14</v>
      </c>
      <c r="E205" s="35">
        <v>14</v>
      </c>
      <c r="F205" s="35">
        <v>15</v>
      </c>
      <c r="G205" s="35">
        <v>16</v>
      </c>
      <c r="J205" s="35">
        <v>17</v>
      </c>
      <c r="K205" s="35">
        <v>11</v>
      </c>
      <c r="L205" s="35">
        <v>14</v>
      </c>
      <c r="N205" s="35">
        <v>17</v>
      </c>
      <c r="O205" s="35">
        <v>17</v>
      </c>
      <c r="P205" s="36">
        <f t="shared" si="6"/>
        <v>153</v>
      </c>
      <c r="Q205" s="35" t="str">
        <f>VLOOKUP(A205,Station_NRO!$A$2:$I$106,2,FALSE)</f>
        <v>Broad Run</v>
      </c>
      <c r="S205" s="35" t="str">
        <f>VLOOKUP(A205,Station_NRO!$A$2:$I$106,3,FALSE)</f>
        <v>Rt. 7</v>
      </c>
      <c r="T205" s="35" t="str">
        <f>VLOOKUP(A205,Station_NRO!$A$2:$I$106,9,FALSE)</f>
        <v>VAN-A09R</v>
      </c>
      <c r="U205" s="35" t="s">
        <v>527</v>
      </c>
    </row>
    <row r="206" spans="1:21">
      <c r="A206" s="32" t="s">
        <v>20</v>
      </c>
      <c r="B206" s="32">
        <v>39549</v>
      </c>
      <c r="C206" s="35">
        <v>8</v>
      </c>
      <c r="D206" s="35">
        <v>14</v>
      </c>
      <c r="E206" s="35">
        <v>14</v>
      </c>
      <c r="F206" s="35">
        <v>15</v>
      </c>
      <c r="G206" s="35">
        <v>18</v>
      </c>
      <c r="J206" s="35">
        <v>12</v>
      </c>
      <c r="K206" s="35">
        <v>11</v>
      </c>
      <c r="L206" s="35">
        <v>13</v>
      </c>
      <c r="N206" s="35">
        <v>16</v>
      </c>
      <c r="O206" s="35">
        <v>18</v>
      </c>
      <c r="P206" s="36">
        <f t="shared" si="6"/>
        <v>139</v>
      </c>
      <c r="Q206" s="35" t="str">
        <f>VLOOKUP(A206,Station_NRO!$A$2:$I$106,2,FALSE)</f>
        <v>Broad Run</v>
      </c>
      <c r="S206" s="35" t="str">
        <f>VLOOKUP(A206,Station_NRO!$A$2:$I$106,3,FALSE)</f>
        <v>Rt. 7</v>
      </c>
      <c r="T206" s="35" t="str">
        <f>VLOOKUP(A206,Station_NRO!$A$2:$I$106,9,FALSE)</f>
        <v>VAN-A09R</v>
      </c>
      <c r="U206" s="35" t="s">
        <v>527</v>
      </c>
    </row>
    <row r="207" spans="1:21">
      <c r="A207" s="32" t="s">
        <v>20</v>
      </c>
      <c r="B207" s="32">
        <v>39745</v>
      </c>
      <c r="C207" s="35">
        <v>10</v>
      </c>
      <c r="D207" s="35">
        <v>14</v>
      </c>
      <c r="E207" s="35">
        <v>16</v>
      </c>
      <c r="F207" s="35">
        <v>14</v>
      </c>
      <c r="G207" s="35">
        <v>13</v>
      </c>
      <c r="J207" s="35">
        <v>18</v>
      </c>
      <c r="K207" s="35">
        <v>8</v>
      </c>
      <c r="L207" s="35">
        <v>16</v>
      </c>
      <c r="N207" s="35">
        <v>16</v>
      </c>
      <c r="O207" s="35">
        <v>16</v>
      </c>
      <c r="P207" s="36">
        <f t="shared" si="6"/>
        <v>141</v>
      </c>
      <c r="Q207" s="35" t="str">
        <f>VLOOKUP(A207,Station_NRO!$A$2:$I$106,2,FALSE)</f>
        <v>Broad Run</v>
      </c>
      <c r="S207" s="35" t="str">
        <f>VLOOKUP(A207,Station_NRO!$A$2:$I$106,3,FALSE)</f>
        <v>Rt. 7</v>
      </c>
      <c r="T207" s="35" t="str">
        <f>VLOOKUP(A207,Station_NRO!$A$2:$I$106,9,FALSE)</f>
        <v>VAN-A09R</v>
      </c>
      <c r="U207" s="35" t="s">
        <v>527</v>
      </c>
    </row>
    <row r="208" spans="1:21">
      <c r="A208" s="32" t="s">
        <v>20</v>
      </c>
      <c r="B208" s="32">
        <v>39889</v>
      </c>
      <c r="C208" s="35">
        <v>12</v>
      </c>
      <c r="D208" s="35">
        <v>13</v>
      </c>
      <c r="E208" s="35">
        <v>10</v>
      </c>
      <c r="F208" s="35">
        <v>15</v>
      </c>
      <c r="G208" s="35">
        <v>20</v>
      </c>
      <c r="J208" s="35">
        <v>19</v>
      </c>
      <c r="K208" s="35">
        <v>4</v>
      </c>
      <c r="L208" s="35">
        <v>13</v>
      </c>
      <c r="N208" s="35">
        <v>16</v>
      </c>
      <c r="O208" s="35">
        <v>19</v>
      </c>
      <c r="P208" s="36">
        <f t="shared" si="6"/>
        <v>141</v>
      </c>
      <c r="Q208" s="35" t="str">
        <f>VLOOKUP(A208,Station_NRO!$A$2:$I$106,2,FALSE)</f>
        <v>Broad Run</v>
      </c>
      <c r="S208" s="35" t="str">
        <f>VLOOKUP(A208,Station_NRO!$A$2:$I$106,3,FALSE)</f>
        <v>Rt. 7</v>
      </c>
      <c r="T208" s="35" t="str">
        <f>VLOOKUP(A208,Station_NRO!$A$2:$I$106,9,FALSE)</f>
        <v>VAN-A09R</v>
      </c>
      <c r="U208" s="35" t="s">
        <v>527</v>
      </c>
    </row>
    <row r="209" spans="1:21">
      <c r="A209" s="32" t="s">
        <v>20</v>
      </c>
      <c r="B209" s="32">
        <v>40140</v>
      </c>
      <c r="C209" s="35">
        <v>13</v>
      </c>
      <c r="D209" s="35">
        <v>13</v>
      </c>
      <c r="E209" s="35">
        <v>13</v>
      </c>
      <c r="F209" s="35">
        <v>13</v>
      </c>
      <c r="G209" s="35">
        <v>20</v>
      </c>
      <c r="J209" s="35">
        <v>18</v>
      </c>
      <c r="K209" s="35">
        <v>9</v>
      </c>
      <c r="L209" s="35">
        <v>14</v>
      </c>
      <c r="N209" s="35">
        <v>17</v>
      </c>
      <c r="O209" s="35">
        <v>19</v>
      </c>
      <c r="P209" s="36">
        <f t="shared" si="6"/>
        <v>149</v>
      </c>
      <c r="Q209" s="35" t="str">
        <f>VLOOKUP(A209,Station_NRO!$A$2:$I$106,2,FALSE)</f>
        <v>Broad Run</v>
      </c>
      <c r="S209" s="35" t="str">
        <f>VLOOKUP(A209,Station_NRO!$A$2:$I$106,3,FALSE)</f>
        <v>Rt. 7</v>
      </c>
      <c r="T209" s="35" t="str">
        <f>VLOOKUP(A209,Station_NRO!$A$2:$I$106,9,FALSE)</f>
        <v>VAN-A09R</v>
      </c>
      <c r="U209" s="35" t="s">
        <v>527</v>
      </c>
    </row>
    <row r="210" spans="1:21">
      <c r="A210" s="32" t="s">
        <v>20</v>
      </c>
      <c r="B210" s="32">
        <v>40989</v>
      </c>
      <c r="C210" s="35">
        <v>7</v>
      </c>
      <c r="D210" s="35">
        <v>13</v>
      </c>
      <c r="E210" s="35">
        <v>11</v>
      </c>
      <c r="F210" s="35">
        <v>15</v>
      </c>
      <c r="G210" s="35">
        <v>14</v>
      </c>
      <c r="J210" s="35">
        <v>17</v>
      </c>
      <c r="K210" s="35">
        <v>9</v>
      </c>
      <c r="L210" s="35">
        <v>13</v>
      </c>
      <c r="N210" s="35">
        <v>17</v>
      </c>
      <c r="O210" s="35">
        <v>19</v>
      </c>
      <c r="P210" s="36">
        <f t="shared" si="6"/>
        <v>135</v>
      </c>
      <c r="Q210" s="35" t="str">
        <f>VLOOKUP(A210,Station_NRO!$A$2:$I$106,2,FALSE)</f>
        <v>Broad Run</v>
      </c>
      <c r="S210" s="35" t="str">
        <f>VLOOKUP(A210,Station_NRO!$A$2:$I$106,3,FALSE)</f>
        <v>Rt. 7</v>
      </c>
      <c r="T210" s="35" t="str">
        <f>VLOOKUP(A210,Station_NRO!$A$2:$I$106,9,FALSE)</f>
        <v>VAN-A09R</v>
      </c>
      <c r="U210" s="35" t="s">
        <v>527</v>
      </c>
    </row>
    <row r="211" spans="1:21">
      <c r="A211" s="32" t="s">
        <v>20</v>
      </c>
      <c r="B211" s="32">
        <v>41163</v>
      </c>
      <c r="C211" s="35">
        <v>10</v>
      </c>
      <c r="D211" s="35">
        <v>10</v>
      </c>
      <c r="E211" s="35">
        <v>14</v>
      </c>
      <c r="F211" s="35">
        <v>15</v>
      </c>
      <c r="G211" s="35">
        <v>16</v>
      </c>
      <c r="J211" s="35">
        <v>16</v>
      </c>
      <c r="K211" s="35">
        <v>8</v>
      </c>
      <c r="L211" s="35">
        <v>15</v>
      </c>
      <c r="N211" s="35">
        <v>16</v>
      </c>
      <c r="O211" s="35">
        <v>20</v>
      </c>
      <c r="P211" s="36">
        <f t="shared" si="6"/>
        <v>140</v>
      </c>
      <c r="Q211" s="35" t="str">
        <f>VLOOKUP(A211,Station_NRO!$A$2:$I$106,2,FALSE)</f>
        <v>Broad Run</v>
      </c>
      <c r="S211" s="35" t="str">
        <f>VLOOKUP(A211,Station_NRO!$A$2:$I$106,3,FALSE)</f>
        <v>Rt. 7</v>
      </c>
      <c r="T211" s="35" t="str">
        <f>VLOOKUP(A211,Station_NRO!$A$2:$I$106,9,FALSE)</f>
        <v>VAN-A09R</v>
      </c>
      <c r="U211" s="35" t="s">
        <v>527</v>
      </c>
    </row>
    <row r="212" spans="1:21">
      <c r="A212" s="32" t="s">
        <v>22</v>
      </c>
      <c r="B212" s="32">
        <v>38512</v>
      </c>
      <c r="C212" s="35">
        <v>20</v>
      </c>
      <c r="D212" s="35">
        <v>16</v>
      </c>
      <c r="E212" s="35">
        <v>16</v>
      </c>
      <c r="F212" s="35">
        <v>17</v>
      </c>
      <c r="G212" s="35">
        <v>17</v>
      </c>
      <c r="J212" s="35">
        <v>8</v>
      </c>
      <c r="K212" s="35">
        <v>18</v>
      </c>
      <c r="L212" s="35">
        <v>14</v>
      </c>
      <c r="N212" s="35">
        <v>16</v>
      </c>
      <c r="O212" s="35">
        <v>16</v>
      </c>
      <c r="P212" s="36">
        <f t="shared" si="6"/>
        <v>158</v>
      </c>
      <c r="Q212" s="35" t="str">
        <f>VLOOKUP(A212,Station_NRO!$A$2:$I$106,2,FALSE)</f>
        <v>Broad Run</v>
      </c>
      <c r="R212" s="35" t="str">
        <f>CONCATENATE(Q212," -  ",A212)</f>
        <v>Broad Run -  1ABRB006.97</v>
      </c>
      <c r="S212" s="35" t="str">
        <f>VLOOKUP(A212,Station_NRO!$A$2:$I$106,3,FALSE)</f>
        <v>Upstream from Waxpool Rd.</v>
      </c>
      <c r="T212" s="35" t="str">
        <f>VLOOKUP(A212,Station_NRO!$A$2:$I$106,9,FALSE)</f>
        <v>VAN-A09R</v>
      </c>
      <c r="U212" s="35" t="s">
        <v>527</v>
      </c>
    </row>
    <row r="213" spans="1:21">
      <c r="A213" s="32" t="s">
        <v>22</v>
      </c>
      <c r="B213" s="32">
        <v>38603</v>
      </c>
      <c r="C213" s="35">
        <v>15</v>
      </c>
      <c r="D213" s="35">
        <v>8</v>
      </c>
      <c r="E213" s="35">
        <v>6</v>
      </c>
      <c r="F213" s="35">
        <v>13</v>
      </c>
      <c r="G213" s="35">
        <v>8</v>
      </c>
      <c r="J213" s="35">
        <v>4</v>
      </c>
      <c r="K213" s="35">
        <v>6</v>
      </c>
      <c r="L213" s="35">
        <v>12</v>
      </c>
      <c r="N213" s="35">
        <v>14</v>
      </c>
      <c r="O213" s="35">
        <v>12</v>
      </c>
      <c r="P213" s="36">
        <f t="shared" si="6"/>
        <v>98</v>
      </c>
      <c r="Q213" s="35" t="str">
        <f>VLOOKUP(A213,Station_NRO!$A$2:$I$106,2,FALSE)</f>
        <v>Broad Run</v>
      </c>
      <c r="S213" s="35" t="str">
        <f>VLOOKUP(A213,Station_NRO!$A$2:$I$106,3,FALSE)</f>
        <v>Upstream from Waxpool Rd.</v>
      </c>
      <c r="T213" s="35" t="str">
        <f>VLOOKUP(A213,Station_NRO!$A$2:$I$106,9,FALSE)</f>
        <v>VAN-A09R</v>
      </c>
      <c r="U213" s="35" t="s">
        <v>527</v>
      </c>
    </row>
    <row r="214" spans="1:21">
      <c r="A214" s="32" t="s">
        <v>22</v>
      </c>
      <c r="B214" s="32">
        <v>39223</v>
      </c>
      <c r="C214" s="35">
        <v>13</v>
      </c>
      <c r="D214" s="35">
        <v>12</v>
      </c>
      <c r="E214" s="35">
        <v>12</v>
      </c>
      <c r="F214" s="35">
        <v>15</v>
      </c>
      <c r="G214" s="35">
        <v>16</v>
      </c>
      <c r="J214" s="35">
        <v>7</v>
      </c>
      <c r="K214" s="35">
        <v>10</v>
      </c>
      <c r="L214" s="35">
        <v>16</v>
      </c>
      <c r="N214" s="35">
        <v>15</v>
      </c>
      <c r="O214" s="35">
        <v>14</v>
      </c>
      <c r="P214" s="36">
        <f t="shared" si="6"/>
        <v>130</v>
      </c>
      <c r="Q214" s="35" t="str">
        <f>VLOOKUP(A214,Station_NRO!$A$2:$I$106,2,FALSE)</f>
        <v>Broad Run</v>
      </c>
      <c r="S214" s="35" t="str">
        <f>VLOOKUP(A214,Station_NRO!$A$2:$I$106,3,FALSE)</f>
        <v>Upstream from Waxpool Rd.</v>
      </c>
      <c r="T214" s="35" t="str">
        <f>VLOOKUP(A214,Station_NRO!$A$2:$I$106,9,FALSE)</f>
        <v>VAN-A09R</v>
      </c>
      <c r="U214" s="35" t="s">
        <v>527</v>
      </c>
    </row>
    <row r="215" spans="1:21">
      <c r="A215" s="32" t="s">
        <v>22</v>
      </c>
      <c r="B215" s="32">
        <v>39337</v>
      </c>
      <c r="C215" s="35">
        <v>16</v>
      </c>
      <c r="D215" s="35">
        <v>11</v>
      </c>
      <c r="E215" s="35">
        <v>8</v>
      </c>
      <c r="F215" s="35">
        <v>16</v>
      </c>
      <c r="G215" s="35">
        <v>17</v>
      </c>
      <c r="J215" s="35">
        <v>8</v>
      </c>
      <c r="K215" s="35">
        <v>9</v>
      </c>
      <c r="L215" s="35">
        <v>12</v>
      </c>
      <c r="N215" s="35">
        <v>14</v>
      </c>
      <c r="O215" s="35">
        <v>17</v>
      </c>
      <c r="P215" s="36">
        <f t="shared" ref="P215:P234" si="7">SUM(C215:O215)</f>
        <v>128</v>
      </c>
      <c r="Q215" s="35" t="str">
        <f>VLOOKUP(A215,Station_NRO!$A$2:$I$106,2,FALSE)</f>
        <v>Broad Run</v>
      </c>
      <c r="S215" s="35" t="str">
        <f>VLOOKUP(A215,Station_NRO!$A$2:$I$106,3,FALSE)</f>
        <v>Upstream from Waxpool Rd.</v>
      </c>
      <c r="T215" s="35" t="str">
        <f>VLOOKUP(A215,Station_NRO!$A$2:$I$106,9,FALSE)</f>
        <v>VAN-A09R</v>
      </c>
      <c r="U215" s="35" t="s">
        <v>527</v>
      </c>
    </row>
    <row r="216" spans="1:21">
      <c r="A216" s="32" t="s">
        <v>22</v>
      </c>
      <c r="B216" s="32">
        <v>39549</v>
      </c>
      <c r="C216" s="35">
        <v>13</v>
      </c>
      <c r="D216" s="35">
        <v>11</v>
      </c>
      <c r="E216" s="35">
        <v>11</v>
      </c>
      <c r="F216" s="35">
        <v>15</v>
      </c>
      <c r="G216" s="35">
        <v>18</v>
      </c>
      <c r="J216" s="35">
        <v>11</v>
      </c>
      <c r="K216" s="35">
        <v>8</v>
      </c>
      <c r="L216" s="35">
        <v>13</v>
      </c>
      <c r="N216" s="35">
        <v>15</v>
      </c>
      <c r="O216" s="35">
        <v>18</v>
      </c>
      <c r="P216" s="36">
        <f t="shared" si="7"/>
        <v>133</v>
      </c>
      <c r="Q216" s="35" t="str">
        <f>VLOOKUP(A216,Station_NRO!$A$2:$I$106,2,FALSE)</f>
        <v>Broad Run</v>
      </c>
      <c r="S216" s="35" t="str">
        <f>VLOOKUP(A216,Station_NRO!$A$2:$I$106,3,FALSE)</f>
        <v>Upstream from Waxpool Rd.</v>
      </c>
      <c r="T216" s="35" t="str">
        <f>VLOOKUP(A216,Station_NRO!$A$2:$I$106,9,FALSE)</f>
        <v>VAN-A09R</v>
      </c>
      <c r="U216" s="35" t="s">
        <v>527</v>
      </c>
    </row>
    <row r="217" spans="1:21">
      <c r="A217" s="32" t="s">
        <v>22</v>
      </c>
      <c r="B217" s="32">
        <v>39745</v>
      </c>
      <c r="C217" s="35">
        <v>15</v>
      </c>
      <c r="D217" s="35">
        <v>8</v>
      </c>
      <c r="E217" s="35">
        <v>10</v>
      </c>
      <c r="F217" s="35">
        <v>12</v>
      </c>
      <c r="G217" s="35">
        <v>13</v>
      </c>
      <c r="J217" s="35">
        <v>12</v>
      </c>
      <c r="K217" s="35">
        <v>10</v>
      </c>
      <c r="L217" s="35">
        <v>16</v>
      </c>
      <c r="N217" s="35">
        <v>15</v>
      </c>
      <c r="O217" s="35">
        <v>14</v>
      </c>
      <c r="P217" s="36">
        <f t="shared" si="7"/>
        <v>125</v>
      </c>
      <c r="Q217" s="35" t="str">
        <f>VLOOKUP(A217,Station_NRO!$A$2:$I$106,2,FALSE)</f>
        <v>Broad Run</v>
      </c>
      <c r="S217" s="35" t="str">
        <f>VLOOKUP(A217,Station_NRO!$A$2:$I$106,3,FALSE)</f>
        <v>Upstream from Waxpool Rd.</v>
      </c>
      <c r="T217" s="35" t="str">
        <f>VLOOKUP(A217,Station_NRO!$A$2:$I$106,9,FALSE)</f>
        <v>VAN-A09R</v>
      </c>
      <c r="U217" s="35" t="s">
        <v>527</v>
      </c>
    </row>
    <row r="218" spans="1:21">
      <c r="A218" s="32" t="s">
        <v>22</v>
      </c>
      <c r="B218" s="32">
        <v>39889</v>
      </c>
      <c r="C218" s="35">
        <v>15</v>
      </c>
      <c r="D218" s="35">
        <v>10</v>
      </c>
      <c r="E218" s="35">
        <v>13</v>
      </c>
      <c r="F218" s="35">
        <v>12</v>
      </c>
      <c r="G218" s="35">
        <v>20</v>
      </c>
      <c r="J218" s="35">
        <v>8</v>
      </c>
      <c r="K218" s="35">
        <v>10</v>
      </c>
      <c r="L218" s="35">
        <v>14</v>
      </c>
      <c r="N218" s="35">
        <v>12</v>
      </c>
      <c r="O218" s="35">
        <v>17</v>
      </c>
      <c r="P218" s="36">
        <f t="shared" si="7"/>
        <v>131</v>
      </c>
      <c r="Q218" s="35" t="str">
        <f>VLOOKUP(A218,Station_NRO!$A$2:$I$106,2,FALSE)</f>
        <v>Broad Run</v>
      </c>
      <c r="S218" s="35" t="str">
        <f>VLOOKUP(A218,Station_NRO!$A$2:$I$106,3,FALSE)</f>
        <v>Upstream from Waxpool Rd.</v>
      </c>
      <c r="T218" s="35" t="str">
        <f>VLOOKUP(A218,Station_NRO!$A$2:$I$106,9,FALSE)</f>
        <v>VAN-A09R</v>
      </c>
      <c r="U218" s="35" t="s">
        <v>527</v>
      </c>
    </row>
    <row r="219" spans="1:21">
      <c r="A219" s="32" t="s">
        <v>22</v>
      </c>
      <c r="B219" s="32">
        <v>40140</v>
      </c>
      <c r="C219" s="35">
        <v>15</v>
      </c>
      <c r="D219" s="35">
        <v>9</v>
      </c>
      <c r="E219" s="35">
        <v>11</v>
      </c>
      <c r="F219" s="35">
        <v>13</v>
      </c>
      <c r="G219" s="35">
        <v>20</v>
      </c>
      <c r="J219" s="35">
        <v>6</v>
      </c>
      <c r="K219" s="35">
        <v>9</v>
      </c>
      <c r="L219" s="35">
        <v>12</v>
      </c>
      <c r="N219" s="35">
        <v>15</v>
      </c>
      <c r="O219" s="35">
        <v>14</v>
      </c>
      <c r="P219" s="36">
        <f t="shared" si="7"/>
        <v>124</v>
      </c>
      <c r="Q219" s="35" t="str">
        <f>VLOOKUP(A219,Station_NRO!$A$2:$I$106,2,FALSE)</f>
        <v>Broad Run</v>
      </c>
      <c r="S219" s="35" t="str">
        <f>VLOOKUP(A219,Station_NRO!$A$2:$I$106,3,FALSE)</f>
        <v>Upstream from Waxpool Rd.</v>
      </c>
      <c r="T219" s="35" t="str">
        <f>VLOOKUP(A219,Station_NRO!$A$2:$I$106,9,FALSE)</f>
        <v>VAN-A09R</v>
      </c>
      <c r="U219" s="35" t="s">
        <v>527</v>
      </c>
    </row>
    <row r="220" spans="1:21">
      <c r="A220" s="32" t="s">
        <v>22</v>
      </c>
      <c r="B220" s="32">
        <v>41037</v>
      </c>
      <c r="C220" s="35">
        <v>13</v>
      </c>
      <c r="D220" s="35">
        <v>9</v>
      </c>
      <c r="E220" s="35">
        <v>10</v>
      </c>
      <c r="F220" s="35">
        <v>16</v>
      </c>
      <c r="G220" s="35">
        <v>19</v>
      </c>
      <c r="J220" s="35">
        <v>6</v>
      </c>
      <c r="K220" s="35">
        <v>8</v>
      </c>
      <c r="L220" s="35">
        <v>15</v>
      </c>
      <c r="N220" s="35">
        <v>14</v>
      </c>
      <c r="O220" s="35">
        <v>15</v>
      </c>
      <c r="P220" s="36">
        <f t="shared" si="7"/>
        <v>125</v>
      </c>
      <c r="Q220" s="35" t="str">
        <f>VLOOKUP(A220,Station_NRO!$A$2:$I$106,2,FALSE)</f>
        <v>Broad Run</v>
      </c>
      <c r="S220" s="35" t="str">
        <f>VLOOKUP(A220,Station_NRO!$A$2:$I$106,3,FALSE)</f>
        <v>Upstream from Waxpool Rd.</v>
      </c>
      <c r="T220" s="35" t="str">
        <f>VLOOKUP(A220,Station_NRO!$A$2:$I$106,9,FALSE)</f>
        <v>VAN-A09R</v>
      </c>
      <c r="U220" s="35" t="s">
        <v>527</v>
      </c>
    </row>
    <row r="221" spans="1:21">
      <c r="A221" s="32" t="s">
        <v>22</v>
      </c>
      <c r="B221" s="32">
        <v>41233</v>
      </c>
      <c r="C221" s="35">
        <v>16</v>
      </c>
      <c r="D221" s="35">
        <v>6</v>
      </c>
      <c r="E221" s="35">
        <v>6</v>
      </c>
      <c r="F221" s="35">
        <v>15</v>
      </c>
      <c r="G221" s="35">
        <v>19</v>
      </c>
      <c r="J221" s="35">
        <v>5</v>
      </c>
      <c r="K221" s="35">
        <v>4</v>
      </c>
      <c r="L221" s="35">
        <v>12</v>
      </c>
      <c r="N221" s="35">
        <v>14</v>
      </c>
      <c r="O221" s="35">
        <v>17</v>
      </c>
      <c r="P221" s="36">
        <f t="shared" si="7"/>
        <v>114</v>
      </c>
      <c r="Q221" s="35" t="str">
        <f>VLOOKUP(A221,Station_NRO!$A$2:$I$106,2,FALSE)</f>
        <v>Broad Run</v>
      </c>
      <c r="S221" s="35" t="str">
        <f>VLOOKUP(A221,Station_NRO!$A$2:$I$106,3,FALSE)</f>
        <v>Upstream from Waxpool Rd.</v>
      </c>
      <c r="T221" s="35" t="str">
        <f>VLOOKUP(A221,Station_NRO!$A$2:$I$106,9,FALSE)</f>
        <v>VAN-A09R</v>
      </c>
      <c r="U221" s="35" t="s">
        <v>527</v>
      </c>
    </row>
    <row r="222" spans="1:21">
      <c r="A222" s="32" t="s">
        <v>23</v>
      </c>
      <c r="B222" s="32">
        <v>38512</v>
      </c>
      <c r="C222" s="35">
        <v>18</v>
      </c>
      <c r="D222" s="35">
        <v>14</v>
      </c>
      <c r="E222" s="35">
        <v>16</v>
      </c>
      <c r="F222" s="35">
        <v>16</v>
      </c>
      <c r="G222" s="35">
        <v>13</v>
      </c>
      <c r="J222" s="35">
        <v>10</v>
      </c>
      <c r="K222" s="35">
        <v>16</v>
      </c>
      <c r="L222" s="35">
        <v>10</v>
      </c>
      <c r="N222" s="35">
        <v>15</v>
      </c>
      <c r="O222" s="35">
        <v>13</v>
      </c>
      <c r="P222" s="36">
        <f t="shared" si="7"/>
        <v>141</v>
      </c>
      <c r="Q222" s="35" t="str">
        <f>VLOOKUP(A222,Station_NRO!$A$2:$I$106,2,FALSE)</f>
        <v>Broad Run</v>
      </c>
      <c r="R222" s="35" t="str">
        <f>CONCATENATE(Q222," -  ",A222)</f>
        <v>Broad Run -  1ABRB015.43</v>
      </c>
      <c r="S222" s="35" t="str">
        <f>VLOOKUP(A222,Station_NRO!$A$2:$I$106,3,FALSE)</f>
        <v>Upstream from Rt. 621</v>
      </c>
      <c r="T222" s="35" t="str">
        <f>VLOOKUP(A222,Station_NRO!$A$2:$I$106,9,FALSE)</f>
        <v>VAN-A09R</v>
      </c>
      <c r="U222" s="35" t="s">
        <v>527</v>
      </c>
    </row>
    <row r="223" spans="1:21">
      <c r="A223" s="32" t="s">
        <v>23</v>
      </c>
      <c r="B223" s="32">
        <v>38686</v>
      </c>
      <c r="C223" s="35">
        <v>17</v>
      </c>
      <c r="D223" s="35">
        <v>12</v>
      </c>
      <c r="E223" s="35">
        <v>13</v>
      </c>
      <c r="F223" s="35">
        <v>13</v>
      </c>
      <c r="G223" s="35">
        <v>17</v>
      </c>
      <c r="J223" s="35">
        <v>7</v>
      </c>
      <c r="K223" s="35">
        <v>16</v>
      </c>
      <c r="L223" s="35">
        <v>8</v>
      </c>
      <c r="N223" s="35">
        <v>9</v>
      </c>
      <c r="O223" s="35">
        <v>12</v>
      </c>
      <c r="P223" s="36">
        <f t="shared" si="7"/>
        <v>124</v>
      </c>
      <c r="Q223" s="35" t="str">
        <f>VLOOKUP(A223,Station_NRO!$A$2:$I$106,2,FALSE)</f>
        <v>Broad Run</v>
      </c>
      <c r="S223" s="35" t="str">
        <f>VLOOKUP(A223,Station_NRO!$A$2:$I$106,3,FALSE)</f>
        <v>Upstream from Rt. 621</v>
      </c>
      <c r="T223" s="35" t="str">
        <f>VLOOKUP(A223,Station_NRO!$A$2:$I$106,9,FALSE)</f>
        <v>VAN-A09R</v>
      </c>
      <c r="U223" s="35" t="s">
        <v>527</v>
      </c>
    </row>
    <row r="224" spans="1:21">
      <c r="A224" s="32" t="s">
        <v>23</v>
      </c>
      <c r="B224" s="32">
        <v>39223</v>
      </c>
      <c r="C224" s="35">
        <v>18</v>
      </c>
      <c r="D224" s="35">
        <v>7</v>
      </c>
      <c r="E224" s="35">
        <v>7</v>
      </c>
      <c r="F224" s="35">
        <v>16</v>
      </c>
      <c r="G224" s="35">
        <v>10</v>
      </c>
      <c r="J224" s="35">
        <v>8</v>
      </c>
      <c r="K224" s="35">
        <v>11</v>
      </c>
      <c r="L224" s="35">
        <v>15</v>
      </c>
      <c r="N224" s="35">
        <v>13</v>
      </c>
      <c r="O224" s="35">
        <v>10</v>
      </c>
      <c r="P224" s="36">
        <f t="shared" si="7"/>
        <v>115</v>
      </c>
      <c r="Q224" s="35" t="str">
        <f>VLOOKUP(A224,Station_NRO!$A$2:$I$106,2,FALSE)</f>
        <v>Broad Run</v>
      </c>
      <c r="S224" s="35" t="str">
        <f>VLOOKUP(A224,Station_NRO!$A$2:$I$106,3,FALSE)</f>
        <v>Upstream from Rt. 621</v>
      </c>
      <c r="T224" s="35" t="str">
        <f>VLOOKUP(A224,Station_NRO!$A$2:$I$106,9,FALSE)</f>
        <v>VAN-A09R</v>
      </c>
      <c r="U224" s="35" t="s">
        <v>527</v>
      </c>
    </row>
    <row r="225" spans="1:21">
      <c r="A225" s="32" t="s">
        <v>23</v>
      </c>
      <c r="B225" s="32">
        <v>39889</v>
      </c>
      <c r="C225" s="35">
        <v>19</v>
      </c>
      <c r="D225" s="35">
        <v>8</v>
      </c>
      <c r="E225" s="35">
        <v>10</v>
      </c>
      <c r="F225" s="35">
        <v>14</v>
      </c>
      <c r="G225" s="35">
        <v>17</v>
      </c>
      <c r="J225" s="35">
        <v>15</v>
      </c>
      <c r="K225" s="35">
        <v>14</v>
      </c>
      <c r="L225" s="35">
        <v>16</v>
      </c>
      <c r="N225" s="35">
        <v>15</v>
      </c>
      <c r="O225" s="35">
        <v>15</v>
      </c>
      <c r="P225" s="36">
        <f t="shared" si="7"/>
        <v>143</v>
      </c>
      <c r="Q225" s="35" t="str">
        <f>VLOOKUP(A225,Station_NRO!$A$2:$I$106,2,FALSE)</f>
        <v>Broad Run</v>
      </c>
      <c r="S225" s="35" t="str">
        <f>VLOOKUP(A225,Station_NRO!$A$2:$I$106,3,FALSE)</f>
        <v>Upstream from Rt. 621</v>
      </c>
      <c r="T225" s="35" t="str">
        <f>VLOOKUP(A225,Station_NRO!$A$2:$I$106,9,FALSE)</f>
        <v>VAN-A09R</v>
      </c>
      <c r="U225" s="35" t="s">
        <v>527</v>
      </c>
    </row>
    <row r="226" spans="1:21">
      <c r="A226" s="32" t="s">
        <v>23</v>
      </c>
      <c r="B226" s="32">
        <v>40147</v>
      </c>
      <c r="C226" s="35">
        <v>19</v>
      </c>
      <c r="D226" s="35">
        <v>9</v>
      </c>
      <c r="E226" s="35">
        <v>8</v>
      </c>
      <c r="F226" s="35">
        <v>13</v>
      </c>
      <c r="G226" s="35">
        <v>19</v>
      </c>
      <c r="J226" s="35">
        <v>14</v>
      </c>
      <c r="K226" s="35">
        <v>15</v>
      </c>
      <c r="L226" s="35">
        <v>12</v>
      </c>
      <c r="N226" s="35">
        <v>16</v>
      </c>
      <c r="O226" s="35">
        <v>14</v>
      </c>
      <c r="P226" s="36">
        <f t="shared" si="7"/>
        <v>139</v>
      </c>
      <c r="Q226" s="35" t="str">
        <f>VLOOKUP(A226,Station_NRO!$A$2:$I$106,2,FALSE)</f>
        <v>Broad Run</v>
      </c>
      <c r="S226" s="35" t="str">
        <f>VLOOKUP(A226,Station_NRO!$A$2:$I$106,3,FALSE)</f>
        <v>Upstream from Rt. 621</v>
      </c>
      <c r="T226" s="35" t="str">
        <f>VLOOKUP(A226,Station_NRO!$A$2:$I$106,9,FALSE)</f>
        <v>VAN-A09R</v>
      </c>
      <c r="U226" s="35" t="s">
        <v>527</v>
      </c>
    </row>
    <row r="227" spans="1:21">
      <c r="A227" s="32" t="s">
        <v>23</v>
      </c>
      <c r="B227" s="32">
        <v>41037</v>
      </c>
      <c r="C227" s="35">
        <v>19</v>
      </c>
      <c r="D227" s="35">
        <v>12</v>
      </c>
      <c r="E227" s="35">
        <v>12</v>
      </c>
      <c r="F227" s="35">
        <v>15</v>
      </c>
      <c r="G227" s="35">
        <v>14</v>
      </c>
      <c r="J227" s="35">
        <v>10</v>
      </c>
      <c r="K227" s="35">
        <v>12</v>
      </c>
      <c r="L227" s="35">
        <v>16</v>
      </c>
      <c r="N227" s="35">
        <v>12</v>
      </c>
      <c r="O227" s="35">
        <v>15</v>
      </c>
      <c r="P227" s="36">
        <f t="shared" si="7"/>
        <v>137</v>
      </c>
      <c r="Q227" s="35" t="str">
        <f>VLOOKUP(A227,Station_NRO!$A$2:$I$106,2,FALSE)</f>
        <v>Broad Run</v>
      </c>
      <c r="S227" s="35" t="str">
        <f>VLOOKUP(A227,Station_NRO!$A$2:$I$106,3,FALSE)</f>
        <v>Upstream from Rt. 621</v>
      </c>
      <c r="T227" s="35" t="str">
        <f>VLOOKUP(A227,Station_NRO!$A$2:$I$106,9,FALSE)</f>
        <v>VAN-A09R</v>
      </c>
      <c r="U227" s="35" t="s">
        <v>527</v>
      </c>
    </row>
    <row r="228" spans="1:21">
      <c r="A228" s="32" t="s">
        <v>23</v>
      </c>
      <c r="B228" s="32">
        <v>41233</v>
      </c>
      <c r="C228" s="35">
        <v>18</v>
      </c>
      <c r="D228" s="35">
        <v>8</v>
      </c>
      <c r="E228" s="35">
        <v>8</v>
      </c>
      <c r="F228" s="35">
        <v>13</v>
      </c>
      <c r="G228" s="35">
        <v>15</v>
      </c>
      <c r="J228" s="35">
        <v>9</v>
      </c>
      <c r="K228" s="35">
        <v>9</v>
      </c>
      <c r="L228" s="35">
        <v>11</v>
      </c>
      <c r="N228" s="35">
        <v>12</v>
      </c>
      <c r="O228" s="35">
        <v>13</v>
      </c>
      <c r="P228" s="36">
        <f t="shared" si="7"/>
        <v>116</v>
      </c>
      <c r="Q228" s="35" t="str">
        <f>VLOOKUP(A228,Station_NRO!$A$2:$I$106,2,FALSE)</f>
        <v>Broad Run</v>
      </c>
      <c r="S228" s="35" t="str">
        <f>VLOOKUP(A228,Station_NRO!$A$2:$I$106,3,FALSE)</f>
        <v>Upstream from Rt. 621</v>
      </c>
      <c r="T228" s="35" t="str">
        <f>VLOOKUP(A228,Station_NRO!$A$2:$I$106,9,FALSE)</f>
        <v>VAN-A09R</v>
      </c>
      <c r="U228" s="35" t="s">
        <v>527</v>
      </c>
    </row>
    <row r="229" spans="1:21">
      <c r="A229" s="32" t="s">
        <v>162</v>
      </c>
      <c r="B229" s="32">
        <v>40319</v>
      </c>
      <c r="C229" s="35">
        <v>17</v>
      </c>
      <c r="D229" s="35">
        <v>11</v>
      </c>
      <c r="E229" s="35">
        <v>13</v>
      </c>
      <c r="F229" s="35">
        <v>8</v>
      </c>
      <c r="G229" s="35">
        <v>17</v>
      </c>
      <c r="J229" s="35">
        <v>16</v>
      </c>
      <c r="K229" s="35">
        <v>17</v>
      </c>
      <c r="L229" s="35">
        <v>10</v>
      </c>
      <c r="N229" s="35">
        <v>15</v>
      </c>
      <c r="O229" s="35">
        <v>14</v>
      </c>
      <c r="P229" s="36">
        <f t="shared" si="7"/>
        <v>138</v>
      </c>
      <c r="Q229" s="35" t="str">
        <f>VLOOKUP(A229,Station_NRO!$A$2:$I$106,2,FALSE)</f>
        <v>Sugarland Run</v>
      </c>
      <c r="R229" s="35" t="str">
        <f>CONCATENATE(Q229," -  ",A229)</f>
        <v>Sugarland Run -  1ASUG003.52</v>
      </c>
      <c r="S229" s="35" t="str">
        <f>VLOOKUP(A229,Station_NRO!$A$2:$I$106,3,FALSE)</f>
        <v>Adjacent to Brasswood Place</v>
      </c>
      <c r="T229" s="35" t="str">
        <f>VLOOKUP(A229,Station_NRO!$A$2:$I$106,9,FALSE)</f>
        <v>VAN-A10R</v>
      </c>
      <c r="U229" s="35" t="s">
        <v>527</v>
      </c>
    </row>
    <row r="230" spans="1:21">
      <c r="A230" s="32" t="s">
        <v>162</v>
      </c>
      <c r="B230" s="32">
        <v>40438</v>
      </c>
      <c r="C230" s="35">
        <v>13</v>
      </c>
      <c r="D230" s="35">
        <v>6</v>
      </c>
      <c r="E230" s="35">
        <v>10</v>
      </c>
      <c r="F230" s="35">
        <v>7</v>
      </c>
      <c r="G230" s="35">
        <v>12</v>
      </c>
      <c r="J230" s="35">
        <v>13</v>
      </c>
      <c r="K230" s="35">
        <v>10</v>
      </c>
      <c r="L230" s="35">
        <v>13</v>
      </c>
      <c r="N230" s="35">
        <v>15</v>
      </c>
      <c r="O230" s="35">
        <v>15</v>
      </c>
      <c r="P230" s="36">
        <f t="shared" si="7"/>
        <v>114</v>
      </c>
      <c r="Q230" s="35" t="str">
        <f>VLOOKUP(A230,Station_NRO!$A$2:$I$106,2,FALSE)</f>
        <v>Sugarland Run</v>
      </c>
      <c r="S230" s="35" t="str">
        <f>VLOOKUP(A230,Station_NRO!$A$2:$I$106,3,FALSE)</f>
        <v>Adjacent to Brasswood Place</v>
      </c>
      <c r="T230" s="35" t="str">
        <f>VLOOKUP(A230,Station_NRO!$A$2:$I$106,9,FALSE)</f>
        <v>VAN-A10R</v>
      </c>
      <c r="U230" s="35" t="s">
        <v>527</v>
      </c>
    </row>
    <row r="231" spans="1:21">
      <c r="A231" s="32" t="s">
        <v>164</v>
      </c>
      <c r="B231" s="32">
        <v>39934</v>
      </c>
      <c r="C231" s="35">
        <v>13</v>
      </c>
      <c r="D231" s="35">
        <v>8</v>
      </c>
      <c r="E231" s="35">
        <v>11</v>
      </c>
      <c r="F231" s="35">
        <v>12</v>
      </c>
      <c r="G231" s="35">
        <v>15</v>
      </c>
      <c r="J231" s="35">
        <v>15</v>
      </c>
      <c r="K231" s="35">
        <v>13</v>
      </c>
      <c r="L231" s="35">
        <v>9</v>
      </c>
      <c r="N231" s="35">
        <v>13</v>
      </c>
      <c r="O231" s="35">
        <v>14</v>
      </c>
      <c r="P231" s="36">
        <f t="shared" si="7"/>
        <v>123</v>
      </c>
      <c r="Q231" s="35" t="str">
        <f>VLOOKUP(A231,Station_NRO!$A$2:$I$106,2,FALSE)</f>
        <v>Sugarland Run</v>
      </c>
      <c r="R231" s="35" t="str">
        <f>CONCATENATE(Q231," -  ",A231)</f>
        <v>Sugarland Run -  1ASUG006.28</v>
      </c>
      <c r="S231" s="35" t="str">
        <f>VLOOKUP(A231,Station_NRO!$A$2:$I$106,3,FALSE)</f>
        <v>Wiehle Avenue</v>
      </c>
      <c r="T231" s="35" t="str">
        <f>VLOOKUP(A231,Station_NRO!$A$2:$I$106,9,FALSE)</f>
        <v>VAN-A10R</v>
      </c>
      <c r="U231" s="35" t="s">
        <v>527</v>
      </c>
    </row>
    <row r="232" spans="1:21">
      <c r="A232" s="32" t="s">
        <v>164</v>
      </c>
      <c r="B232" s="32">
        <v>40088</v>
      </c>
      <c r="C232" s="35">
        <v>13</v>
      </c>
      <c r="D232" s="35">
        <v>11</v>
      </c>
      <c r="E232" s="35">
        <v>10</v>
      </c>
      <c r="F232" s="35">
        <v>9</v>
      </c>
      <c r="G232" s="35">
        <v>13</v>
      </c>
      <c r="J232" s="35">
        <v>15</v>
      </c>
      <c r="K232" s="35">
        <v>8</v>
      </c>
      <c r="L232" s="35">
        <v>7</v>
      </c>
      <c r="N232" s="35">
        <v>8</v>
      </c>
      <c r="O232" s="35">
        <v>13</v>
      </c>
      <c r="P232" s="36">
        <f t="shared" si="7"/>
        <v>107</v>
      </c>
      <c r="Q232" s="35" t="str">
        <f>VLOOKUP(A232,Station_NRO!$A$2:$I$106,2,FALSE)</f>
        <v>Sugarland Run</v>
      </c>
      <c r="S232" s="35" t="str">
        <f>VLOOKUP(A232,Station_NRO!$A$2:$I$106,3,FALSE)</f>
        <v>Wiehle Avenue</v>
      </c>
      <c r="T232" s="35" t="str">
        <f>VLOOKUP(A232,Station_NRO!$A$2:$I$106,9,FALSE)</f>
        <v>VAN-A10R</v>
      </c>
      <c r="U232" s="35" t="s">
        <v>527</v>
      </c>
    </row>
    <row r="233" spans="1:21">
      <c r="A233" s="32" t="s">
        <v>164</v>
      </c>
      <c r="B233" s="32">
        <v>40319</v>
      </c>
      <c r="C233" s="35">
        <v>18</v>
      </c>
      <c r="D233" s="35">
        <v>12</v>
      </c>
      <c r="E233" s="35">
        <v>14</v>
      </c>
      <c r="F233" s="35">
        <v>8</v>
      </c>
      <c r="G233" s="35">
        <v>13</v>
      </c>
      <c r="J233" s="35">
        <v>15</v>
      </c>
      <c r="K233" s="35">
        <v>14</v>
      </c>
      <c r="L233" s="35">
        <v>13</v>
      </c>
      <c r="N233" s="35">
        <v>8</v>
      </c>
      <c r="O233" s="35">
        <v>10</v>
      </c>
      <c r="P233" s="36">
        <f t="shared" si="7"/>
        <v>125</v>
      </c>
      <c r="Q233" s="35" t="str">
        <f>VLOOKUP(A233,Station_NRO!$A$2:$I$106,2,FALSE)</f>
        <v>Sugarland Run</v>
      </c>
      <c r="S233" s="35" t="str">
        <f>VLOOKUP(A233,Station_NRO!$A$2:$I$106,3,FALSE)</f>
        <v>Wiehle Avenue</v>
      </c>
      <c r="T233" s="35" t="str">
        <f>VLOOKUP(A233,Station_NRO!$A$2:$I$106,9,FALSE)</f>
        <v>VAN-A10R</v>
      </c>
      <c r="U233" s="35" t="s">
        <v>527</v>
      </c>
    </row>
    <row r="234" spans="1:21">
      <c r="A234" s="32" t="s">
        <v>164</v>
      </c>
      <c r="B234" s="32">
        <v>40438</v>
      </c>
      <c r="C234" s="35">
        <v>15</v>
      </c>
      <c r="D234" s="35">
        <v>9</v>
      </c>
      <c r="E234" s="35">
        <v>11</v>
      </c>
      <c r="F234" s="35">
        <v>10</v>
      </c>
      <c r="G234" s="35">
        <v>10</v>
      </c>
      <c r="J234" s="35">
        <v>15</v>
      </c>
      <c r="K234" s="35">
        <v>9</v>
      </c>
      <c r="L234" s="35">
        <v>15</v>
      </c>
      <c r="N234" s="35">
        <v>12</v>
      </c>
      <c r="O234" s="35">
        <v>10</v>
      </c>
      <c r="P234" s="36">
        <f t="shared" si="7"/>
        <v>116</v>
      </c>
      <c r="Q234" s="35" t="str">
        <f>VLOOKUP(A234,Station_NRO!$A$2:$I$106,2,FALSE)</f>
        <v>Sugarland Run</v>
      </c>
      <c r="S234" s="35" t="str">
        <f>VLOOKUP(A234,Station_NRO!$A$2:$I$106,3,FALSE)</f>
        <v>Wiehle Avenue</v>
      </c>
      <c r="T234" s="35" t="str">
        <f>VLOOKUP(A234,Station_NRO!$A$2:$I$106,9,FALSE)</f>
        <v>VAN-A10R</v>
      </c>
      <c r="U234" s="35" t="s">
        <v>527</v>
      </c>
    </row>
    <row r="235" spans="1:21">
      <c r="U235" s="35">
        <f>COUNTIF(U2:U234,"suburban")</f>
        <v>52</v>
      </c>
    </row>
    <row r="238" spans="1:21">
      <c r="A238" s="37" t="s">
        <v>75</v>
      </c>
      <c r="B238" s="37">
        <v>40988</v>
      </c>
      <c r="C238" s="38">
        <v>20</v>
      </c>
      <c r="D238" s="38">
        <v>14</v>
      </c>
      <c r="E238" s="38">
        <v>18</v>
      </c>
      <c r="F238" s="38">
        <v>18</v>
      </c>
      <c r="G238" s="38">
        <v>13</v>
      </c>
      <c r="H238" s="38"/>
      <c r="I238" s="38"/>
      <c r="J238" s="38">
        <v>14</v>
      </c>
      <c r="K238" s="38">
        <v>20</v>
      </c>
      <c r="L238" s="38">
        <v>17</v>
      </c>
      <c r="M238" s="38"/>
      <c r="N238" s="38">
        <v>14</v>
      </c>
      <c r="O238" s="38">
        <v>15</v>
      </c>
      <c r="P238" s="39">
        <f>SUM(C238:O238)</f>
        <v>163</v>
      </c>
      <c r="Q238" s="38" t="str">
        <f>VLOOKUP(A238,Station_NRO!$A$2:$I$106,2,FALSE)</f>
        <v>UT, Cedar Run</v>
      </c>
      <c r="R238" s="38" t="str">
        <f>CONCATENATE(Q238," -  ",A238)</f>
        <v>UT, Cedar Run -  1AXMJ000.42</v>
      </c>
      <c r="S238" s="38" t="str">
        <f>VLOOKUP(A238,Station_NRO!$A$2:$I$106,3,FALSE)</f>
        <v>Near Rt. 646</v>
      </c>
      <c r="T238" s="38" t="str">
        <f>VLOOKUP(A238,Station_NRO!$A$2:$I$106,9,FALSE)</f>
        <v>VAN-A18R</v>
      </c>
      <c r="U238" s="38"/>
    </row>
    <row r="239" spans="1:21">
      <c r="A239" s="37" t="s">
        <v>75</v>
      </c>
      <c r="B239" s="37">
        <v>41220</v>
      </c>
      <c r="C239" s="38">
        <v>20</v>
      </c>
      <c r="D239" s="38">
        <v>20</v>
      </c>
      <c r="E239" s="38">
        <v>20</v>
      </c>
      <c r="F239" s="38">
        <v>17</v>
      </c>
      <c r="G239" s="38">
        <v>15</v>
      </c>
      <c r="H239" s="38"/>
      <c r="I239" s="38"/>
      <c r="J239" s="38">
        <v>16</v>
      </c>
      <c r="K239" s="38">
        <v>20</v>
      </c>
      <c r="L239" s="38">
        <v>15</v>
      </c>
      <c r="M239" s="38"/>
      <c r="N239" s="38">
        <v>16</v>
      </c>
      <c r="O239" s="38">
        <v>12</v>
      </c>
      <c r="P239" s="39">
        <f>SUM(C239:O239)</f>
        <v>171</v>
      </c>
      <c r="Q239" s="38" t="str">
        <f>VLOOKUP(A239,Station_NRO!$A$2:$I$106,2,FALSE)</f>
        <v>UT, Cedar Run</v>
      </c>
      <c r="R239" s="38"/>
      <c r="S239" s="38" t="str">
        <f>VLOOKUP(A239,Station_NRO!$A$2:$I$106,3,FALSE)</f>
        <v>Near Rt. 646</v>
      </c>
      <c r="T239" s="38" t="str">
        <f>VLOOKUP(A239,Station_NRO!$A$2:$I$106,9,FALSE)</f>
        <v>VAN-A18R</v>
      </c>
      <c r="U239" s="38"/>
    </row>
    <row r="240" spans="1:21">
      <c r="A240" s="37" t="s">
        <v>179</v>
      </c>
      <c r="B240" s="37">
        <v>39237</v>
      </c>
      <c r="C240" s="38">
        <v>16</v>
      </c>
      <c r="D240" s="38">
        <v>12</v>
      </c>
      <c r="E240" s="38">
        <v>10</v>
      </c>
      <c r="F240" s="38">
        <v>17</v>
      </c>
      <c r="G240" s="38">
        <v>11</v>
      </c>
      <c r="H240" s="38"/>
      <c r="I240" s="38"/>
      <c r="J240" s="38">
        <v>14</v>
      </c>
      <c r="K240" s="38">
        <v>8</v>
      </c>
      <c r="L240" s="38">
        <v>13</v>
      </c>
      <c r="M240" s="38"/>
      <c r="N240" s="38">
        <v>16</v>
      </c>
      <c r="O240" s="38">
        <v>11</v>
      </c>
      <c r="P240" s="39">
        <f>SUM(C240:O240)</f>
        <v>128</v>
      </c>
      <c r="Q240" s="38" t="str">
        <f>VLOOKUP(A240,Station_NRO!$A$2:$I$106,2,FALSE)</f>
        <v>Youngs Branch</v>
      </c>
      <c r="R240" s="38" t="str">
        <f>CONCATENATE(Q240," -  ",A240)</f>
        <v>Youngs Branch -  1AYOU001.70</v>
      </c>
      <c r="S240" s="38" t="str">
        <f>VLOOKUP(A240,Station_NRO!$A$2:$I$106,3,FALSE)</f>
        <v>Rt. 234</v>
      </c>
      <c r="T240" s="38" t="str">
        <f>VLOOKUP(A240,Station_NRO!$A$2:$I$106,9,FALSE)</f>
        <v>VAN-A21R</v>
      </c>
      <c r="U240" s="38"/>
    </row>
    <row r="241" spans="1:21">
      <c r="A241" s="37" t="s">
        <v>179</v>
      </c>
      <c r="B241" s="37">
        <v>39387</v>
      </c>
      <c r="C241" s="38">
        <v>16</v>
      </c>
      <c r="D241" s="38">
        <v>12</v>
      </c>
      <c r="E241" s="38">
        <v>10</v>
      </c>
      <c r="F241" s="38">
        <v>15</v>
      </c>
      <c r="G241" s="38">
        <v>9</v>
      </c>
      <c r="H241" s="38"/>
      <c r="I241" s="38"/>
      <c r="J241" s="38">
        <v>13</v>
      </c>
      <c r="K241" s="38">
        <v>5</v>
      </c>
      <c r="L241" s="38">
        <v>13</v>
      </c>
      <c r="M241" s="38"/>
      <c r="N241" s="38">
        <v>14</v>
      </c>
      <c r="O241" s="38">
        <v>9</v>
      </c>
      <c r="P241" s="39">
        <f>SUM(C241:O241)</f>
        <v>116</v>
      </c>
      <c r="Q241" s="38" t="str">
        <f>VLOOKUP(A241,Station_NRO!$A$2:$I$106,2,FALSE)</f>
        <v>Youngs Branch</v>
      </c>
      <c r="R241" s="38"/>
      <c r="S241" s="38" t="str">
        <f>VLOOKUP(A241,Station_NRO!$A$2:$I$106,3,FALSE)</f>
        <v>Rt. 234</v>
      </c>
      <c r="T241" s="38" t="str">
        <f>VLOOKUP(A241,Station_NRO!$A$2:$I$106,9,FALSE)</f>
        <v>VAN-A21R</v>
      </c>
      <c r="U241" s="38"/>
    </row>
  </sheetData>
  <sortState ref="A2:U234">
    <sortCondition ref="U2:U234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T238"/>
  <sheetViews>
    <sheetView workbookViewId="0">
      <selection activeCell="AF47" sqref="AF47"/>
    </sheetView>
  </sheetViews>
  <sheetFormatPr defaultRowHeight="12"/>
  <cols>
    <col min="1" max="1" width="10.5703125" style="3" bestFit="1" customWidth="1"/>
    <col min="2" max="2" width="7.28515625" style="3" bestFit="1" customWidth="1"/>
    <col min="3" max="3" width="5" style="1" hidden="1" customWidth="1"/>
    <col min="4" max="4" width="5.42578125" style="1" hidden="1" customWidth="1"/>
    <col min="5" max="5" width="7.42578125" style="1" hidden="1" customWidth="1"/>
    <col min="6" max="6" width="5.7109375" style="1" hidden="1" customWidth="1"/>
    <col min="7" max="7" width="4.85546875" style="1" hidden="1" customWidth="1"/>
    <col min="8" max="8" width="7.140625" style="1" hidden="1" customWidth="1"/>
    <col min="9" max="9" width="7.42578125" style="1" hidden="1" customWidth="1"/>
    <col min="10" max="11" width="5.85546875" style="1" hidden="1" customWidth="1"/>
    <col min="12" max="12" width="7.7109375" style="1" hidden="1" customWidth="1"/>
    <col min="13" max="13" width="7.85546875" style="1" hidden="1" customWidth="1"/>
    <col min="14" max="14" width="8.28515625" style="1" hidden="1" customWidth="1"/>
    <col min="15" max="15" width="7.28515625" style="1" hidden="1" customWidth="1"/>
    <col min="16" max="16" width="9.85546875" style="20" bestFit="1" customWidth="1"/>
    <col min="17" max="17" width="22" style="1" customWidth="1"/>
    <col min="18" max="18" width="26.7109375" style="1" customWidth="1"/>
    <col min="19" max="19" width="28.5703125" style="1" customWidth="1"/>
    <col min="20" max="16384" width="9.140625" style="1"/>
  </cols>
  <sheetData>
    <row r="1" spans="1:20">
      <c r="A1" s="3" t="s">
        <v>0</v>
      </c>
      <c r="B1" s="3" t="s">
        <v>3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31</v>
      </c>
      <c r="I1" s="5" t="s">
        <v>32</v>
      </c>
      <c r="J1" s="5" t="s">
        <v>15</v>
      </c>
      <c r="K1" s="5" t="s">
        <v>16</v>
      </c>
      <c r="L1" s="5" t="s">
        <v>17</v>
      </c>
      <c r="M1" s="5" t="s">
        <v>33</v>
      </c>
      <c r="N1" s="5" t="s">
        <v>18</v>
      </c>
      <c r="O1" s="5" t="s">
        <v>19</v>
      </c>
      <c r="P1" s="19" t="s">
        <v>481</v>
      </c>
      <c r="Q1" s="1" t="s">
        <v>2</v>
      </c>
      <c r="S1" s="1" t="s">
        <v>181</v>
      </c>
      <c r="T1" s="1" t="s">
        <v>186</v>
      </c>
    </row>
    <row r="2" spans="1:20">
      <c r="A2" s="3" t="s">
        <v>6</v>
      </c>
      <c r="B2" s="3">
        <v>40273</v>
      </c>
      <c r="C2" s="1">
        <v>16</v>
      </c>
      <c r="D2" s="1">
        <v>8</v>
      </c>
      <c r="E2" s="1">
        <v>8</v>
      </c>
      <c r="F2" s="1">
        <v>16</v>
      </c>
      <c r="G2" s="1">
        <v>20</v>
      </c>
      <c r="J2" s="1">
        <v>7</v>
      </c>
      <c r="K2" s="1">
        <v>6</v>
      </c>
      <c r="L2" s="1">
        <v>13</v>
      </c>
      <c r="N2" s="1">
        <v>16</v>
      </c>
      <c r="O2" s="1">
        <v>15</v>
      </c>
      <c r="P2" s="20">
        <f t="shared" ref="P2:P34" si="0">SUM(C2:O2)</f>
        <v>125</v>
      </c>
      <c r="Q2" s="1" t="str">
        <f>VLOOKUP(A2,Station_NRO!$A$2:$I$106,2,FALSE)</f>
        <v>Beaverdam Creek</v>
      </c>
      <c r="R2" s="1" t="str">
        <f>CONCATENATE(Q2," -  ",A2)</f>
        <v>Beaverdam Creek -  1ABEC004.76</v>
      </c>
      <c r="S2" s="1" t="str">
        <f>VLOOKUP(A2,Station_NRO!$A$2:$I$106,3,FALSE)</f>
        <v>Rt. 734 (Snickersville Turnpike)</v>
      </c>
      <c r="T2" s="1" t="str">
        <f>VLOOKUP(A2,Station_NRO!$A$2:$I$106,9,FALSE)</f>
        <v>VAN-A07R</v>
      </c>
    </row>
    <row r="3" spans="1:20">
      <c r="A3" s="3" t="s">
        <v>6</v>
      </c>
      <c r="B3" s="3">
        <v>40473</v>
      </c>
      <c r="C3" s="1">
        <v>15</v>
      </c>
      <c r="D3" s="1">
        <v>10</v>
      </c>
      <c r="E3" s="1">
        <v>11</v>
      </c>
      <c r="F3" s="1">
        <v>9</v>
      </c>
      <c r="G3" s="1">
        <v>12</v>
      </c>
      <c r="J3" s="1">
        <v>5</v>
      </c>
      <c r="K3" s="1">
        <v>5</v>
      </c>
      <c r="L3" s="1">
        <v>9</v>
      </c>
      <c r="N3" s="1">
        <v>10</v>
      </c>
      <c r="O3" s="1">
        <v>8</v>
      </c>
      <c r="P3" s="20">
        <f t="shared" si="0"/>
        <v>94</v>
      </c>
      <c r="Q3" s="1" t="str">
        <f>VLOOKUP(A3,Station_NRO!$A$2:$I$106,2,FALSE)</f>
        <v>Beaverdam Creek</v>
      </c>
      <c r="S3" s="1" t="str">
        <f>VLOOKUP(A3,Station_NRO!$A$2:$I$106,3,FALSE)</f>
        <v>Rt. 734 (Snickersville Turnpike)</v>
      </c>
      <c r="T3" s="1" t="str">
        <f>VLOOKUP(A3,Station_NRO!$A$2:$I$106,9,FALSE)</f>
        <v>VAN-A07R</v>
      </c>
    </row>
    <row r="4" spans="1:20">
      <c r="A4" s="3" t="s">
        <v>6</v>
      </c>
      <c r="B4" s="3">
        <v>40702</v>
      </c>
      <c r="C4" s="1">
        <v>17</v>
      </c>
      <c r="D4" s="1">
        <v>8</v>
      </c>
      <c r="E4" s="1">
        <v>12</v>
      </c>
      <c r="F4" s="1">
        <v>15</v>
      </c>
      <c r="G4" s="1">
        <v>17</v>
      </c>
      <c r="J4" s="1">
        <v>3</v>
      </c>
      <c r="K4" s="1">
        <v>14</v>
      </c>
      <c r="L4" s="1">
        <v>13</v>
      </c>
      <c r="N4" s="1">
        <v>8</v>
      </c>
      <c r="O4" s="1">
        <v>6</v>
      </c>
      <c r="P4" s="20">
        <f t="shared" si="0"/>
        <v>113</v>
      </c>
      <c r="Q4" s="1" t="str">
        <f>VLOOKUP(A4,Station_NRO!$A$2:$I$106,2,FALSE)</f>
        <v>Beaverdam Creek</v>
      </c>
      <c r="S4" s="1" t="str">
        <f>VLOOKUP(A4,Station_NRO!$A$2:$I$106,3,FALSE)</f>
        <v>Rt. 734 (Snickersville Turnpike)</v>
      </c>
      <c r="T4" s="1" t="str">
        <f>VLOOKUP(A4,Station_NRO!$A$2:$I$106,9,FALSE)</f>
        <v>VAN-A07R</v>
      </c>
    </row>
    <row r="5" spans="1:20">
      <c r="A5" s="3" t="s">
        <v>6</v>
      </c>
      <c r="B5" s="3">
        <v>40851</v>
      </c>
      <c r="C5" s="1">
        <v>19</v>
      </c>
      <c r="D5" s="1">
        <v>10</v>
      </c>
      <c r="E5" s="1">
        <v>7</v>
      </c>
      <c r="F5" s="1">
        <v>12</v>
      </c>
      <c r="G5" s="1">
        <v>18</v>
      </c>
      <c r="J5" s="1">
        <v>8</v>
      </c>
      <c r="K5" s="1">
        <v>4</v>
      </c>
      <c r="L5" s="1">
        <v>10</v>
      </c>
      <c r="N5" s="1">
        <v>15</v>
      </c>
      <c r="O5" s="1">
        <v>17</v>
      </c>
      <c r="P5" s="20">
        <f t="shared" si="0"/>
        <v>120</v>
      </c>
      <c r="Q5" s="1" t="str">
        <f>VLOOKUP(A5,Station_NRO!$A$2:$I$106,2,FALSE)</f>
        <v>Beaverdam Creek</v>
      </c>
      <c r="S5" s="1" t="str">
        <f>VLOOKUP(A5,Station_NRO!$A$2:$I$106,3,FALSE)</f>
        <v>Rt. 734 (Snickersville Turnpike)</v>
      </c>
      <c r="T5" s="1" t="str">
        <f>VLOOKUP(A5,Station_NRO!$A$2:$I$106,9,FALSE)</f>
        <v>VAN-A07R</v>
      </c>
    </row>
    <row r="6" spans="1:20">
      <c r="A6" s="30" t="s">
        <v>20</v>
      </c>
      <c r="B6" s="30">
        <v>38146</v>
      </c>
      <c r="C6" s="4">
        <v>20</v>
      </c>
      <c r="D6" s="4">
        <v>19</v>
      </c>
      <c r="E6" s="4">
        <v>18</v>
      </c>
      <c r="F6" s="4">
        <v>17</v>
      </c>
      <c r="G6" s="4">
        <v>20</v>
      </c>
      <c r="H6" s="4"/>
      <c r="I6" s="4"/>
      <c r="J6" s="4">
        <v>17</v>
      </c>
      <c r="K6" s="4">
        <v>18</v>
      </c>
      <c r="L6" s="4">
        <v>15</v>
      </c>
      <c r="M6" s="4"/>
      <c r="N6" s="4">
        <v>17</v>
      </c>
      <c r="O6" s="4">
        <v>18</v>
      </c>
      <c r="P6" s="31">
        <f t="shared" si="0"/>
        <v>179</v>
      </c>
      <c r="Q6" s="4" t="str">
        <f>VLOOKUP(A6,Station_NRO!$A$2:$I$106,2,FALSE)</f>
        <v>Broad Run</v>
      </c>
      <c r="R6" s="4" t="str">
        <f>CONCATENATE(Q6," -  ",A6)</f>
        <v>Broad Run -  1ABRB002.15</v>
      </c>
      <c r="S6" s="1" t="str">
        <f>VLOOKUP(A6,Station_NRO!$A$2:$I$106,3,FALSE)</f>
        <v>Rt. 7</v>
      </c>
      <c r="T6" s="1" t="str">
        <f>VLOOKUP(A6,Station_NRO!$A$2:$I$106,9,FALSE)</f>
        <v>VAN-A09R</v>
      </c>
    </row>
    <row r="7" spans="1:20">
      <c r="A7" s="30" t="s">
        <v>20</v>
      </c>
      <c r="B7" s="30">
        <v>38321</v>
      </c>
      <c r="C7" s="4">
        <v>20</v>
      </c>
      <c r="D7" s="4">
        <v>18</v>
      </c>
      <c r="E7" s="4">
        <v>16</v>
      </c>
      <c r="F7" s="4">
        <v>14</v>
      </c>
      <c r="G7" s="4">
        <v>19</v>
      </c>
      <c r="H7" s="4"/>
      <c r="I7" s="4"/>
      <c r="J7" s="4">
        <v>17</v>
      </c>
      <c r="K7" s="4">
        <v>15</v>
      </c>
      <c r="L7" s="4">
        <v>13</v>
      </c>
      <c r="M7" s="4"/>
      <c r="N7" s="4">
        <v>17</v>
      </c>
      <c r="O7" s="4">
        <v>20</v>
      </c>
      <c r="P7" s="31">
        <f t="shared" si="0"/>
        <v>169</v>
      </c>
      <c r="Q7" s="4" t="str">
        <f>VLOOKUP(A7,Station_NRO!$A$2:$I$106,2,FALSE)</f>
        <v>Broad Run</v>
      </c>
      <c r="R7" s="4"/>
      <c r="S7" s="1" t="str">
        <f>VLOOKUP(A7,Station_NRO!$A$2:$I$106,3,FALSE)</f>
        <v>Rt. 7</v>
      </c>
      <c r="T7" s="1" t="str">
        <f>VLOOKUP(A7,Station_NRO!$A$2:$I$106,9,FALSE)</f>
        <v>VAN-A09R</v>
      </c>
    </row>
    <row r="8" spans="1:20">
      <c r="A8" s="30" t="s">
        <v>20</v>
      </c>
      <c r="B8" s="30">
        <v>38509</v>
      </c>
      <c r="C8" s="4">
        <v>20</v>
      </c>
      <c r="D8" s="4">
        <v>17</v>
      </c>
      <c r="E8" s="4">
        <v>16</v>
      </c>
      <c r="F8" s="4">
        <v>13</v>
      </c>
      <c r="G8" s="4">
        <v>18</v>
      </c>
      <c r="H8" s="4"/>
      <c r="I8" s="4"/>
      <c r="J8" s="4">
        <v>18</v>
      </c>
      <c r="K8" s="4">
        <v>15</v>
      </c>
      <c r="L8" s="4">
        <v>16</v>
      </c>
      <c r="M8" s="4"/>
      <c r="N8" s="4">
        <v>16</v>
      </c>
      <c r="O8" s="4">
        <v>16</v>
      </c>
      <c r="P8" s="31">
        <f t="shared" si="0"/>
        <v>165</v>
      </c>
      <c r="Q8" s="4" t="str">
        <f>VLOOKUP(A8,Station_NRO!$A$2:$I$106,2,FALSE)</f>
        <v>Broad Run</v>
      </c>
      <c r="R8" s="4"/>
      <c r="S8" s="1" t="str">
        <f>VLOOKUP(A8,Station_NRO!$A$2:$I$106,3,FALSE)</f>
        <v>Rt. 7</v>
      </c>
      <c r="T8" s="1" t="str">
        <f>VLOOKUP(A8,Station_NRO!$A$2:$I$106,9,FALSE)</f>
        <v>VAN-A09R</v>
      </c>
    </row>
    <row r="9" spans="1:20">
      <c r="A9" s="30" t="s">
        <v>20</v>
      </c>
      <c r="B9" s="30">
        <v>38603</v>
      </c>
      <c r="C9" s="4">
        <v>19</v>
      </c>
      <c r="D9" s="4">
        <v>16</v>
      </c>
      <c r="E9" s="4">
        <v>11</v>
      </c>
      <c r="F9" s="4">
        <v>15</v>
      </c>
      <c r="G9" s="4">
        <v>9</v>
      </c>
      <c r="H9" s="4"/>
      <c r="I9" s="4"/>
      <c r="J9" s="4">
        <v>16</v>
      </c>
      <c r="K9" s="4">
        <v>8</v>
      </c>
      <c r="L9" s="4">
        <v>12</v>
      </c>
      <c r="M9" s="4"/>
      <c r="N9" s="4">
        <v>17</v>
      </c>
      <c r="O9" s="4">
        <v>13</v>
      </c>
      <c r="P9" s="31">
        <f t="shared" si="0"/>
        <v>136</v>
      </c>
      <c r="Q9" s="4" t="str">
        <f>VLOOKUP(A9,Station_NRO!$A$2:$I$106,2,FALSE)</f>
        <v>Broad Run</v>
      </c>
      <c r="R9" s="4"/>
      <c r="S9" s="1" t="str">
        <f>VLOOKUP(A9,Station_NRO!$A$2:$I$106,3,FALSE)</f>
        <v>Rt. 7</v>
      </c>
      <c r="T9" s="1" t="str">
        <f>VLOOKUP(A9,Station_NRO!$A$2:$I$106,9,FALSE)</f>
        <v>VAN-A09R</v>
      </c>
    </row>
    <row r="10" spans="1:20">
      <c r="A10" s="30" t="s">
        <v>20</v>
      </c>
      <c r="B10" s="30">
        <v>39226</v>
      </c>
      <c r="C10" s="4">
        <v>13</v>
      </c>
      <c r="D10" s="4">
        <v>15</v>
      </c>
      <c r="E10" s="4">
        <v>10</v>
      </c>
      <c r="F10" s="4">
        <v>16</v>
      </c>
      <c r="G10" s="4">
        <v>10</v>
      </c>
      <c r="H10" s="4"/>
      <c r="I10" s="4"/>
      <c r="J10" s="4"/>
      <c r="K10" s="4">
        <v>15</v>
      </c>
      <c r="L10" s="4">
        <v>17</v>
      </c>
      <c r="M10" s="4"/>
      <c r="N10" s="4">
        <v>13</v>
      </c>
      <c r="O10" s="4">
        <v>15</v>
      </c>
      <c r="P10" s="31">
        <f t="shared" si="0"/>
        <v>124</v>
      </c>
      <c r="Q10" s="4" t="str">
        <f>VLOOKUP(A10,Station_NRO!$A$2:$I$106,2,FALSE)</f>
        <v>Broad Run</v>
      </c>
      <c r="R10" s="4"/>
      <c r="S10" s="1" t="str">
        <f>VLOOKUP(A10,Station_NRO!$A$2:$I$106,3,FALSE)</f>
        <v>Rt. 7</v>
      </c>
      <c r="T10" s="1" t="str">
        <f>VLOOKUP(A10,Station_NRO!$A$2:$I$106,9,FALSE)</f>
        <v>VAN-A09R</v>
      </c>
    </row>
    <row r="11" spans="1:20">
      <c r="A11" s="30" t="s">
        <v>20</v>
      </c>
      <c r="B11" s="30">
        <v>39337</v>
      </c>
      <c r="C11" s="4">
        <v>18</v>
      </c>
      <c r="D11" s="4">
        <v>14</v>
      </c>
      <c r="E11" s="4">
        <v>14</v>
      </c>
      <c r="F11" s="4">
        <v>15</v>
      </c>
      <c r="G11" s="4">
        <v>16</v>
      </c>
      <c r="H11" s="4"/>
      <c r="I11" s="4"/>
      <c r="J11" s="4">
        <v>17</v>
      </c>
      <c r="K11" s="4">
        <v>11</v>
      </c>
      <c r="L11" s="4">
        <v>14</v>
      </c>
      <c r="M11" s="4"/>
      <c r="N11" s="4">
        <v>17</v>
      </c>
      <c r="O11" s="4">
        <v>17</v>
      </c>
      <c r="P11" s="31">
        <f t="shared" si="0"/>
        <v>153</v>
      </c>
      <c r="Q11" s="4" t="str">
        <f>VLOOKUP(A11,Station_NRO!$A$2:$I$106,2,FALSE)</f>
        <v>Broad Run</v>
      </c>
      <c r="R11" s="4"/>
      <c r="S11" s="1" t="str">
        <f>VLOOKUP(A11,Station_NRO!$A$2:$I$106,3,FALSE)</f>
        <v>Rt. 7</v>
      </c>
      <c r="T11" s="1" t="str">
        <f>VLOOKUP(A11,Station_NRO!$A$2:$I$106,9,FALSE)</f>
        <v>VAN-A09R</v>
      </c>
    </row>
    <row r="12" spans="1:20">
      <c r="A12" s="30" t="s">
        <v>20</v>
      </c>
      <c r="B12" s="30">
        <v>39549</v>
      </c>
      <c r="C12" s="4">
        <v>8</v>
      </c>
      <c r="D12" s="4">
        <v>14</v>
      </c>
      <c r="E12" s="4">
        <v>14</v>
      </c>
      <c r="F12" s="4">
        <v>15</v>
      </c>
      <c r="G12" s="4">
        <v>18</v>
      </c>
      <c r="H12" s="4"/>
      <c r="I12" s="4"/>
      <c r="J12" s="4">
        <v>12</v>
      </c>
      <c r="K12" s="4">
        <v>11</v>
      </c>
      <c r="L12" s="4">
        <v>13</v>
      </c>
      <c r="M12" s="4"/>
      <c r="N12" s="4">
        <v>16</v>
      </c>
      <c r="O12" s="4">
        <v>18</v>
      </c>
      <c r="P12" s="31">
        <f t="shared" si="0"/>
        <v>139</v>
      </c>
      <c r="Q12" s="4" t="str">
        <f>VLOOKUP(A12,Station_NRO!$A$2:$I$106,2,FALSE)</f>
        <v>Broad Run</v>
      </c>
      <c r="R12" s="4"/>
      <c r="S12" s="1" t="str">
        <f>VLOOKUP(A12,Station_NRO!$A$2:$I$106,3,FALSE)</f>
        <v>Rt. 7</v>
      </c>
      <c r="T12" s="1" t="str">
        <f>VLOOKUP(A12,Station_NRO!$A$2:$I$106,9,FALSE)</f>
        <v>VAN-A09R</v>
      </c>
    </row>
    <row r="13" spans="1:20">
      <c r="A13" s="30" t="s">
        <v>20</v>
      </c>
      <c r="B13" s="30">
        <v>39745</v>
      </c>
      <c r="C13" s="4">
        <v>10</v>
      </c>
      <c r="D13" s="4">
        <v>14</v>
      </c>
      <c r="E13" s="4">
        <v>16</v>
      </c>
      <c r="F13" s="4">
        <v>14</v>
      </c>
      <c r="G13" s="4">
        <v>13</v>
      </c>
      <c r="H13" s="4"/>
      <c r="I13" s="4"/>
      <c r="J13" s="4">
        <v>18</v>
      </c>
      <c r="K13" s="4">
        <v>8</v>
      </c>
      <c r="L13" s="4">
        <v>16</v>
      </c>
      <c r="M13" s="4"/>
      <c r="N13" s="4">
        <v>16</v>
      </c>
      <c r="O13" s="4">
        <v>16</v>
      </c>
      <c r="P13" s="31">
        <f t="shared" si="0"/>
        <v>141</v>
      </c>
      <c r="Q13" s="4" t="str">
        <f>VLOOKUP(A13,Station_NRO!$A$2:$I$106,2,FALSE)</f>
        <v>Broad Run</v>
      </c>
      <c r="R13" s="4"/>
      <c r="S13" s="1" t="str">
        <f>VLOOKUP(A13,Station_NRO!$A$2:$I$106,3,FALSE)</f>
        <v>Rt. 7</v>
      </c>
      <c r="T13" s="1" t="str">
        <f>VLOOKUP(A13,Station_NRO!$A$2:$I$106,9,FALSE)</f>
        <v>VAN-A09R</v>
      </c>
    </row>
    <row r="14" spans="1:20">
      <c r="A14" s="30" t="s">
        <v>20</v>
      </c>
      <c r="B14" s="30">
        <v>39889</v>
      </c>
      <c r="C14" s="4">
        <v>12</v>
      </c>
      <c r="D14" s="4">
        <v>13</v>
      </c>
      <c r="E14" s="4">
        <v>10</v>
      </c>
      <c r="F14" s="4">
        <v>15</v>
      </c>
      <c r="G14" s="4">
        <v>20</v>
      </c>
      <c r="H14" s="4"/>
      <c r="I14" s="4"/>
      <c r="J14" s="4">
        <v>19</v>
      </c>
      <c r="K14" s="4">
        <v>4</v>
      </c>
      <c r="L14" s="4">
        <v>13</v>
      </c>
      <c r="M14" s="4"/>
      <c r="N14" s="4">
        <v>16</v>
      </c>
      <c r="O14" s="4">
        <v>19</v>
      </c>
      <c r="P14" s="31">
        <f t="shared" si="0"/>
        <v>141</v>
      </c>
      <c r="Q14" s="4" t="str">
        <f>VLOOKUP(A14,Station_NRO!$A$2:$I$106,2,FALSE)</f>
        <v>Broad Run</v>
      </c>
      <c r="R14" s="4"/>
      <c r="S14" s="1" t="str">
        <f>VLOOKUP(A14,Station_NRO!$A$2:$I$106,3,FALSE)</f>
        <v>Rt. 7</v>
      </c>
      <c r="T14" s="1" t="str">
        <f>VLOOKUP(A14,Station_NRO!$A$2:$I$106,9,FALSE)</f>
        <v>VAN-A09R</v>
      </c>
    </row>
    <row r="15" spans="1:20">
      <c r="A15" s="30" t="s">
        <v>20</v>
      </c>
      <c r="B15" s="30">
        <v>40140</v>
      </c>
      <c r="C15" s="4">
        <v>13</v>
      </c>
      <c r="D15" s="4">
        <v>13</v>
      </c>
      <c r="E15" s="4">
        <v>13</v>
      </c>
      <c r="F15" s="4">
        <v>13</v>
      </c>
      <c r="G15" s="4">
        <v>20</v>
      </c>
      <c r="H15" s="4"/>
      <c r="I15" s="4"/>
      <c r="J15" s="4">
        <v>18</v>
      </c>
      <c r="K15" s="4">
        <v>9</v>
      </c>
      <c r="L15" s="4">
        <v>14</v>
      </c>
      <c r="M15" s="4"/>
      <c r="N15" s="4">
        <v>17</v>
      </c>
      <c r="O15" s="4">
        <v>19</v>
      </c>
      <c r="P15" s="31">
        <f t="shared" si="0"/>
        <v>149</v>
      </c>
      <c r="Q15" s="4" t="str">
        <f>VLOOKUP(A15,Station_NRO!$A$2:$I$106,2,FALSE)</f>
        <v>Broad Run</v>
      </c>
      <c r="R15" s="4"/>
      <c r="S15" s="1" t="str">
        <f>VLOOKUP(A15,Station_NRO!$A$2:$I$106,3,FALSE)</f>
        <v>Rt. 7</v>
      </c>
      <c r="T15" s="1" t="str">
        <f>VLOOKUP(A15,Station_NRO!$A$2:$I$106,9,FALSE)</f>
        <v>VAN-A09R</v>
      </c>
    </row>
    <row r="16" spans="1:20">
      <c r="A16" s="30" t="s">
        <v>20</v>
      </c>
      <c r="B16" s="30">
        <v>40989</v>
      </c>
      <c r="C16" s="4">
        <v>7</v>
      </c>
      <c r="D16" s="4">
        <v>13</v>
      </c>
      <c r="E16" s="4">
        <v>11</v>
      </c>
      <c r="F16" s="4">
        <v>15</v>
      </c>
      <c r="G16" s="4">
        <v>14</v>
      </c>
      <c r="H16" s="4"/>
      <c r="I16" s="4"/>
      <c r="J16" s="4">
        <v>17</v>
      </c>
      <c r="K16" s="4">
        <v>9</v>
      </c>
      <c r="L16" s="4">
        <v>13</v>
      </c>
      <c r="M16" s="4"/>
      <c r="N16" s="4">
        <v>17</v>
      </c>
      <c r="O16" s="4">
        <v>19</v>
      </c>
      <c r="P16" s="31">
        <f t="shared" si="0"/>
        <v>135</v>
      </c>
      <c r="Q16" s="4" t="str">
        <f>VLOOKUP(A16,Station_NRO!$A$2:$I$106,2,FALSE)</f>
        <v>Broad Run</v>
      </c>
      <c r="R16" s="4"/>
      <c r="S16" s="1" t="str">
        <f>VLOOKUP(A16,Station_NRO!$A$2:$I$106,3,FALSE)</f>
        <v>Rt. 7</v>
      </c>
      <c r="T16" s="1" t="str">
        <f>VLOOKUP(A16,Station_NRO!$A$2:$I$106,9,FALSE)</f>
        <v>VAN-A09R</v>
      </c>
    </row>
    <row r="17" spans="1:20">
      <c r="A17" s="30" t="s">
        <v>20</v>
      </c>
      <c r="B17" s="30">
        <v>41163</v>
      </c>
      <c r="C17" s="4">
        <v>10</v>
      </c>
      <c r="D17" s="4">
        <v>10</v>
      </c>
      <c r="E17" s="4">
        <v>14</v>
      </c>
      <c r="F17" s="4">
        <v>15</v>
      </c>
      <c r="G17" s="4">
        <v>16</v>
      </c>
      <c r="H17" s="4"/>
      <c r="I17" s="4"/>
      <c r="J17" s="4">
        <v>16</v>
      </c>
      <c r="K17" s="4">
        <v>8</v>
      </c>
      <c r="L17" s="4">
        <v>15</v>
      </c>
      <c r="M17" s="4"/>
      <c r="N17" s="4">
        <v>16</v>
      </c>
      <c r="O17" s="4">
        <v>20</v>
      </c>
      <c r="P17" s="31">
        <f t="shared" si="0"/>
        <v>140</v>
      </c>
      <c r="Q17" s="4" t="str">
        <f>VLOOKUP(A17,Station_NRO!$A$2:$I$106,2,FALSE)</f>
        <v>Broad Run</v>
      </c>
      <c r="R17" s="4"/>
      <c r="S17" s="1" t="str">
        <f>VLOOKUP(A17,Station_NRO!$A$2:$I$106,3,FALSE)</f>
        <v>Rt. 7</v>
      </c>
      <c r="T17" s="1" t="str">
        <f>VLOOKUP(A17,Station_NRO!$A$2:$I$106,9,FALSE)</f>
        <v>VAN-A09R</v>
      </c>
    </row>
    <row r="18" spans="1:20">
      <c r="A18" s="30" t="s">
        <v>22</v>
      </c>
      <c r="B18" s="30">
        <v>38512</v>
      </c>
      <c r="C18" s="4">
        <v>20</v>
      </c>
      <c r="D18" s="4">
        <v>16</v>
      </c>
      <c r="E18" s="4">
        <v>16</v>
      </c>
      <c r="F18" s="4">
        <v>17</v>
      </c>
      <c r="G18" s="4">
        <v>17</v>
      </c>
      <c r="H18" s="4"/>
      <c r="I18" s="4"/>
      <c r="J18" s="4">
        <v>8</v>
      </c>
      <c r="K18" s="4">
        <v>18</v>
      </c>
      <c r="L18" s="4">
        <v>14</v>
      </c>
      <c r="M18" s="4"/>
      <c r="N18" s="4">
        <v>16</v>
      </c>
      <c r="O18" s="4">
        <v>16</v>
      </c>
      <c r="P18" s="31">
        <f t="shared" si="0"/>
        <v>158</v>
      </c>
      <c r="Q18" s="4" t="str">
        <f>VLOOKUP(A18,Station_NRO!$A$2:$I$106,2,FALSE)</f>
        <v>Broad Run</v>
      </c>
      <c r="R18" s="4" t="str">
        <f>CONCATENATE(Q18," -  ",A18)</f>
        <v>Broad Run -  1ABRB006.97</v>
      </c>
      <c r="S18" s="1" t="str">
        <f>VLOOKUP(A18,Station_NRO!$A$2:$I$106,3,FALSE)</f>
        <v>Upstream from Waxpool Rd.</v>
      </c>
      <c r="T18" s="1" t="str">
        <f>VLOOKUP(A18,Station_NRO!$A$2:$I$106,9,FALSE)</f>
        <v>VAN-A09R</v>
      </c>
    </row>
    <row r="19" spans="1:20">
      <c r="A19" s="30" t="s">
        <v>22</v>
      </c>
      <c r="B19" s="30">
        <v>38603</v>
      </c>
      <c r="C19" s="4">
        <v>15</v>
      </c>
      <c r="D19" s="4">
        <v>8</v>
      </c>
      <c r="E19" s="4">
        <v>6</v>
      </c>
      <c r="F19" s="4">
        <v>13</v>
      </c>
      <c r="G19" s="4">
        <v>8</v>
      </c>
      <c r="H19" s="4"/>
      <c r="I19" s="4"/>
      <c r="J19" s="4">
        <v>4</v>
      </c>
      <c r="K19" s="4">
        <v>6</v>
      </c>
      <c r="L19" s="4">
        <v>12</v>
      </c>
      <c r="M19" s="4"/>
      <c r="N19" s="4">
        <v>14</v>
      </c>
      <c r="O19" s="4">
        <v>12</v>
      </c>
      <c r="P19" s="31">
        <f t="shared" si="0"/>
        <v>98</v>
      </c>
      <c r="Q19" s="4" t="str">
        <f>VLOOKUP(A19,Station_NRO!$A$2:$I$106,2,FALSE)</f>
        <v>Broad Run</v>
      </c>
      <c r="R19" s="4"/>
      <c r="S19" s="1" t="str">
        <f>VLOOKUP(A19,Station_NRO!$A$2:$I$106,3,FALSE)</f>
        <v>Upstream from Waxpool Rd.</v>
      </c>
      <c r="T19" s="1" t="str">
        <f>VLOOKUP(A19,Station_NRO!$A$2:$I$106,9,FALSE)</f>
        <v>VAN-A09R</v>
      </c>
    </row>
    <row r="20" spans="1:20">
      <c r="A20" s="30" t="s">
        <v>22</v>
      </c>
      <c r="B20" s="30">
        <v>39223</v>
      </c>
      <c r="C20" s="4">
        <v>13</v>
      </c>
      <c r="D20" s="4">
        <v>12</v>
      </c>
      <c r="E20" s="4">
        <v>12</v>
      </c>
      <c r="F20" s="4">
        <v>15</v>
      </c>
      <c r="G20" s="4">
        <v>16</v>
      </c>
      <c r="H20" s="4"/>
      <c r="I20" s="4"/>
      <c r="J20" s="4">
        <v>7</v>
      </c>
      <c r="K20" s="4">
        <v>10</v>
      </c>
      <c r="L20" s="4">
        <v>16</v>
      </c>
      <c r="M20" s="4"/>
      <c r="N20" s="4">
        <v>15</v>
      </c>
      <c r="O20" s="4">
        <v>14</v>
      </c>
      <c r="P20" s="31">
        <f t="shared" si="0"/>
        <v>130</v>
      </c>
      <c r="Q20" s="4" t="str">
        <f>VLOOKUP(A20,Station_NRO!$A$2:$I$106,2,FALSE)</f>
        <v>Broad Run</v>
      </c>
      <c r="R20" s="4"/>
      <c r="S20" s="1" t="str">
        <f>VLOOKUP(A20,Station_NRO!$A$2:$I$106,3,FALSE)</f>
        <v>Upstream from Waxpool Rd.</v>
      </c>
      <c r="T20" s="1" t="str">
        <f>VLOOKUP(A20,Station_NRO!$A$2:$I$106,9,FALSE)</f>
        <v>VAN-A09R</v>
      </c>
    </row>
    <row r="21" spans="1:20">
      <c r="A21" s="30" t="s">
        <v>22</v>
      </c>
      <c r="B21" s="30">
        <v>39337</v>
      </c>
      <c r="C21" s="4">
        <v>16</v>
      </c>
      <c r="D21" s="4">
        <v>11</v>
      </c>
      <c r="E21" s="4">
        <v>8</v>
      </c>
      <c r="F21" s="4">
        <v>16</v>
      </c>
      <c r="G21" s="4">
        <v>17</v>
      </c>
      <c r="H21" s="4"/>
      <c r="I21" s="4"/>
      <c r="J21" s="4">
        <v>8</v>
      </c>
      <c r="K21" s="4">
        <v>9</v>
      </c>
      <c r="L21" s="4">
        <v>12</v>
      </c>
      <c r="M21" s="4"/>
      <c r="N21" s="4">
        <v>14</v>
      </c>
      <c r="O21" s="4">
        <v>17</v>
      </c>
      <c r="P21" s="31">
        <f t="shared" si="0"/>
        <v>128</v>
      </c>
      <c r="Q21" s="4" t="str">
        <f>VLOOKUP(A21,Station_NRO!$A$2:$I$106,2,FALSE)</f>
        <v>Broad Run</v>
      </c>
      <c r="R21" s="4"/>
      <c r="S21" s="1" t="str">
        <f>VLOOKUP(A21,Station_NRO!$A$2:$I$106,3,FALSE)</f>
        <v>Upstream from Waxpool Rd.</v>
      </c>
      <c r="T21" s="1" t="str">
        <f>VLOOKUP(A21,Station_NRO!$A$2:$I$106,9,FALSE)</f>
        <v>VAN-A09R</v>
      </c>
    </row>
    <row r="22" spans="1:20">
      <c r="A22" s="30" t="s">
        <v>22</v>
      </c>
      <c r="B22" s="30">
        <v>39549</v>
      </c>
      <c r="C22" s="4">
        <v>13</v>
      </c>
      <c r="D22" s="4">
        <v>11</v>
      </c>
      <c r="E22" s="4">
        <v>11</v>
      </c>
      <c r="F22" s="4">
        <v>15</v>
      </c>
      <c r="G22" s="4">
        <v>18</v>
      </c>
      <c r="H22" s="4"/>
      <c r="I22" s="4"/>
      <c r="J22" s="4">
        <v>11</v>
      </c>
      <c r="K22" s="4">
        <v>8</v>
      </c>
      <c r="L22" s="4">
        <v>13</v>
      </c>
      <c r="M22" s="4"/>
      <c r="N22" s="4">
        <v>15</v>
      </c>
      <c r="O22" s="4">
        <v>18</v>
      </c>
      <c r="P22" s="31">
        <f t="shared" si="0"/>
        <v>133</v>
      </c>
      <c r="Q22" s="4" t="str">
        <f>VLOOKUP(A22,Station_NRO!$A$2:$I$106,2,FALSE)</f>
        <v>Broad Run</v>
      </c>
      <c r="R22" s="4"/>
      <c r="S22" s="1" t="str">
        <f>VLOOKUP(A22,Station_NRO!$A$2:$I$106,3,FALSE)</f>
        <v>Upstream from Waxpool Rd.</v>
      </c>
      <c r="T22" s="1" t="str">
        <f>VLOOKUP(A22,Station_NRO!$A$2:$I$106,9,FALSE)</f>
        <v>VAN-A09R</v>
      </c>
    </row>
    <row r="23" spans="1:20">
      <c r="A23" s="30" t="s">
        <v>22</v>
      </c>
      <c r="B23" s="30">
        <v>39745</v>
      </c>
      <c r="C23" s="4">
        <v>15</v>
      </c>
      <c r="D23" s="4">
        <v>8</v>
      </c>
      <c r="E23" s="4">
        <v>10</v>
      </c>
      <c r="F23" s="4">
        <v>12</v>
      </c>
      <c r="G23" s="4">
        <v>13</v>
      </c>
      <c r="H23" s="4"/>
      <c r="I23" s="4"/>
      <c r="J23" s="4">
        <v>12</v>
      </c>
      <c r="K23" s="4">
        <v>10</v>
      </c>
      <c r="L23" s="4">
        <v>16</v>
      </c>
      <c r="M23" s="4"/>
      <c r="N23" s="4">
        <v>15</v>
      </c>
      <c r="O23" s="4">
        <v>14</v>
      </c>
      <c r="P23" s="31">
        <f t="shared" si="0"/>
        <v>125</v>
      </c>
      <c r="Q23" s="4" t="str">
        <f>VLOOKUP(A23,Station_NRO!$A$2:$I$106,2,FALSE)</f>
        <v>Broad Run</v>
      </c>
      <c r="R23" s="4"/>
      <c r="S23" s="1" t="str">
        <f>VLOOKUP(A23,Station_NRO!$A$2:$I$106,3,FALSE)</f>
        <v>Upstream from Waxpool Rd.</v>
      </c>
      <c r="T23" s="1" t="str">
        <f>VLOOKUP(A23,Station_NRO!$A$2:$I$106,9,FALSE)</f>
        <v>VAN-A09R</v>
      </c>
    </row>
    <row r="24" spans="1:20">
      <c r="A24" s="30" t="s">
        <v>22</v>
      </c>
      <c r="B24" s="30">
        <v>39889</v>
      </c>
      <c r="C24" s="4">
        <v>15</v>
      </c>
      <c r="D24" s="4">
        <v>10</v>
      </c>
      <c r="E24" s="4">
        <v>13</v>
      </c>
      <c r="F24" s="4">
        <v>12</v>
      </c>
      <c r="G24" s="4">
        <v>20</v>
      </c>
      <c r="H24" s="4"/>
      <c r="I24" s="4"/>
      <c r="J24" s="4">
        <v>8</v>
      </c>
      <c r="K24" s="4">
        <v>10</v>
      </c>
      <c r="L24" s="4">
        <v>14</v>
      </c>
      <c r="M24" s="4"/>
      <c r="N24" s="4">
        <v>12</v>
      </c>
      <c r="O24" s="4">
        <v>17</v>
      </c>
      <c r="P24" s="31">
        <f t="shared" si="0"/>
        <v>131</v>
      </c>
      <c r="Q24" s="4" t="str">
        <f>VLOOKUP(A24,Station_NRO!$A$2:$I$106,2,FALSE)</f>
        <v>Broad Run</v>
      </c>
      <c r="R24" s="4"/>
      <c r="S24" s="1" t="str">
        <f>VLOOKUP(A24,Station_NRO!$A$2:$I$106,3,FALSE)</f>
        <v>Upstream from Waxpool Rd.</v>
      </c>
      <c r="T24" s="1" t="str">
        <f>VLOOKUP(A24,Station_NRO!$A$2:$I$106,9,FALSE)</f>
        <v>VAN-A09R</v>
      </c>
    </row>
    <row r="25" spans="1:20">
      <c r="A25" s="30" t="s">
        <v>22</v>
      </c>
      <c r="B25" s="30">
        <v>40140</v>
      </c>
      <c r="C25" s="4">
        <v>15</v>
      </c>
      <c r="D25" s="4">
        <v>9</v>
      </c>
      <c r="E25" s="4">
        <v>11</v>
      </c>
      <c r="F25" s="4">
        <v>13</v>
      </c>
      <c r="G25" s="4">
        <v>20</v>
      </c>
      <c r="H25" s="4"/>
      <c r="I25" s="4"/>
      <c r="J25" s="4">
        <v>6</v>
      </c>
      <c r="K25" s="4">
        <v>9</v>
      </c>
      <c r="L25" s="4">
        <v>12</v>
      </c>
      <c r="M25" s="4"/>
      <c r="N25" s="4">
        <v>15</v>
      </c>
      <c r="O25" s="4">
        <v>14</v>
      </c>
      <c r="P25" s="31">
        <f t="shared" si="0"/>
        <v>124</v>
      </c>
      <c r="Q25" s="4" t="str">
        <f>VLOOKUP(A25,Station_NRO!$A$2:$I$106,2,FALSE)</f>
        <v>Broad Run</v>
      </c>
      <c r="R25" s="4"/>
      <c r="S25" s="1" t="str">
        <f>VLOOKUP(A25,Station_NRO!$A$2:$I$106,3,FALSE)</f>
        <v>Upstream from Waxpool Rd.</v>
      </c>
      <c r="T25" s="1" t="str">
        <f>VLOOKUP(A25,Station_NRO!$A$2:$I$106,9,FALSE)</f>
        <v>VAN-A09R</v>
      </c>
    </row>
    <row r="26" spans="1:20">
      <c r="A26" s="30" t="s">
        <v>22</v>
      </c>
      <c r="B26" s="30">
        <v>41037</v>
      </c>
      <c r="C26" s="4">
        <v>13</v>
      </c>
      <c r="D26" s="4">
        <v>9</v>
      </c>
      <c r="E26" s="4">
        <v>10</v>
      </c>
      <c r="F26" s="4">
        <v>16</v>
      </c>
      <c r="G26" s="4">
        <v>19</v>
      </c>
      <c r="H26" s="4"/>
      <c r="I26" s="4"/>
      <c r="J26" s="4">
        <v>6</v>
      </c>
      <c r="K26" s="4">
        <v>8</v>
      </c>
      <c r="L26" s="4">
        <v>15</v>
      </c>
      <c r="M26" s="4"/>
      <c r="N26" s="4">
        <v>14</v>
      </c>
      <c r="O26" s="4">
        <v>15</v>
      </c>
      <c r="P26" s="31">
        <f t="shared" si="0"/>
        <v>125</v>
      </c>
      <c r="Q26" s="4" t="str">
        <f>VLOOKUP(A26,Station_NRO!$A$2:$I$106,2,FALSE)</f>
        <v>Broad Run</v>
      </c>
      <c r="R26" s="4"/>
      <c r="S26" s="1" t="str">
        <f>VLOOKUP(A26,Station_NRO!$A$2:$I$106,3,FALSE)</f>
        <v>Upstream from Waxpool Rd.</v>
      </c>
      <c r="T26" s="1" t="str">
        <f>VLOOKUP(A26,Station_NRO!$A$2:$I$106,9,FALSE)</f>
        <v>VAN-A09R</v>
      </c>
    </row>
    <row r="27" spans="1:20">
      <c r="A27" s="30" t="s">
        <v>22</v>
      </c>
      <c r="B27" s="30">
        <v>41233</v>
      </c>
      <c r="C27" s="4">
        <v>16</v>
      </c>
      <c r="D27" s="4">
        <v>6</v>
      </c>
      <c r="E27" s="4">
        <v>6</v>
      </c>
      <c r="F27" s="4">
        <v>15</v>
      </c>
      <c r="G27" s="4">
        <v>19</v>
      </c>
      <c r="H27" s="4"/>
      <c r="I27" s="4"/>
      <c r="J27" s="4">
        <v>5</v>
      </c>
      <c r="K27" s="4">
        <v>4</v>
      </c>
      <c r="L27" s="4">
        <v>12</v>
      </c>
      <c r="M27" s="4"/>
      <c r="N27" s="4">
        <v>14</v>
      </c>
      <c r="O27" s="4">
        <v>17</v>
      </c>
      <c r="P27" s="31">
        <f t="shared" si="0"/>
        <v>114</v>
      </c>
      <c r="Q27" s="4" t="str">
        <f>VLOOKUP(A27,Station_NRO!$A$2:$I$106,2,FALSE)</f>
        <v>Broad Run</v>
      </c>
      <c r="R27" s="4"/>
      <c r="S27" s="1" t="str">
        <f>VLOOKUP(A27,Station_NRO!$A$2:$I$106,3,FALSE)</f>
        <v>Upstream from Waxpool Rd.</v>
      </c>
      <c r="T27" s="1" t="str">
        <f>VLOOKUP(A27,Station_NRO!$A$2:$I$106,9,FALSE)</f>
        <v>VAN-A09R</v>
      </c>
    </row>
    <row r="28" spans="1:20">
      <c r="A28" s="30" t="s">
        <v>23</v>
      </c>
      <c r="B28" s="30">
        <v>38512</v>
      </c>
      <c r="C28" s="4">
        <v>18</v>
      </c>
      <c r="D28" s="4">
        <v>14</v>
      </c>
      <c r="E28" s="4">
        <v>16</v>
      </c>
      <c r="F28" s="4">
        <v>16</v>
      </c>
      <c r="G28" s="4">
        <v>13</v>
      </c>
      <c r="H28" s="4"/>
      <c r="I28" s="4"/>
      <c r="J28" s="4">
        <v>10</v>
      </c>
      <c r="K28" s="4">
        <v>16</v>
      </c>
      <c r="L28" s="4">
        <v>10</v>
      </c>
      <c r="M28" s="4"/>
      <c r="N28" s="4">
        <v>15</v>
      </c>
      <c r="O28" s="4">
        <v>13</v>
      </c>
      <c r="P28" s="31">
        <f t="shared" si="0"/>
        <v>141</v>
      </c>
      <c r="Q28" s="4" t="str">
        <f>VLOOKUP(A28,Station_NRO!$A$2:$I$106,2,FALSE)</f>
        <v>Broad Run</v>
      </c>
      <c r="R28" s="4" t="str">
        <f>CONCATENATE(Q28," -  ",A28)</f>
        <v>Broad Run -  1ABRB015.43</v>
      </c>
      <c r="S28" s="1" t="str">
        <f>VLOOKUP(A28,Station_NRO!$A$2:$I$106,3,FALSE)</f>
        <v>Upstream from Rt. 621</v>
      </c>
      <c r="T28" s="1" t="str">
        <f>VLOOKUP(A28,Station_NRO!$A$2:$I$106,9,FALSE)</f>
        <v>VAN-A09R</v>
      </c>
    </row>
    <row r="29" spans="1:20">
      <c r="A29" s="30" t="s">
        <v>23</v>
      </c>
      <c r="B29" s="30">
        <v>38686</v>
      </c>
      <c r="C29" s="4">
        <v>17</v>
      </c>
      <c r="D29" s="4">
        <v>12</v>
      </c>
      <c r="E29" s="4">
        <v>13</v>
      </c>
      <c r="F29" s="4">
        <v>13</v>
      </c>
      <c r="G29" s="4">
        <v>17</v>
      </c>
      <c r="H29" s="4"/>
      <c r="I29" s="4"/>
      <c r="J29" s="4">
        <v>7</v>
      </c>
      <c r="K29" s="4">
        <v>16</v>
      </c>
      <c r="L29" s="4">
        <v>8</v>
      </c>
      <c r="M29" s="4"/>
      <c r="N29" s="4">
        <v>9</v>
      </c>
      <c r="O29" s="4">
        <v>12</v>
      </c>
      <c r="P29" s="31">
        <f t="shared" si="0"/>
        <v>124</v>
      </c>
      <c r="Q29" s="4" t="str">
        <f>VLOOKUP(A29,Station_NRO!$A$2:$I$106,2,FALSE)</f>
        <v>Broad Run</v>
      </c>
      <c r="R29" s="4"/>
      <c r="S29" s="1" t="str">
        <f>VLOOKUP(A29,Station_NRO!$A$2:$I$106,3,FALSE)</f>
        <v>Upstream from Rt. 621</v>
      </c>
      <c r="T29" s="1" t="str">
        <f>VLOOKUP(A29,Station_NRO!$A$2:$I$106,9,FALSE)</f>
        <v>VAN-A09R</v>
      </c>
    </row>
    <row r="30" spans="1:20">
      <c r="A30" s="30" t="s">
        <v>23</v>
      </c>
      <c r="B30" s="30">
        <v>39223</v>
      </c>
      <c r="C30" s="4">
        <v>18</v>
      </c>
      <c r="D30" s="4">
        <v>7</v>
      </c>
      <c r="E30" s="4">
        <v>7</v>
      </c>
      <c r="F30" s="4">
        <v>16</v>
      </c>
      <c r="G30" s="4">
        <v>10</v>
      </c>
      <c r="H30" s="4"/>
      <c r="I30" s="4"/>
      <c r="J30" s="4">
        <v>8</v>
      </c>
      <c r="K30" s="4">
        <v>11</v>
      </c>
      <c r="L30" s="4">
        <v>15</v>
      </c>
      <c r="M30" s="4"/>
      <c r="N30" s="4">
        <v>13</v>
      </c>
      <c r="O30" s="4">
        <v>10</v>
      </c>
      <c r="P30" s="31">
        <f t="shared" si="0"/>
        <v>115</v>
      </c>
      <c r="Q30" s="4" t="str">
        <f>VLOOKUP(A30,Station_NRO!$A$2:$I$106,2,FALSE)</f>
        <v>Broad Run</v>
      </c>
      <c r="R30" s="4"/>
      <c r="S30" s="1" t="str">
        <f>VLOOKUP(A30,Station_NRO!$A$2:$I$106,3,FALSE)</f>
        <v>Upstream from Rt. 621</v>
      </c>
      <c r="T30" s="1" t="str">
        <f>VLOOKUP(A30,Station_NRO!$A$2:$I$106,9,FALSE)</f>
        <v>VAN-A09R</v>
      </c>
    </row>
    <row r="31" spans="1:20">
      <c r="A31" s="30" t="s">
        <v>23</v>
      </c>
      <c r="B31" s="30">
        <v>39889</v>
      </c>
      <c r="C31" s="4">
        <v>19</v>
      </c>
      <c r="D31" s="4">
        <v>8</v>
      </c>
      <c r="E31" s="4">
        <v>10</v>
      </c>
      <c r="F31" s="4">
        <v>14</v>
      </c>
      <c r="G31" s="4">
        <v>17</v>
      </c>
      <c r="H31" s="4"/>
      <c r="I31" s="4"/>
      <c r="J31" s="4">
        <v>15</v>
      </c>
      <c r="K31" s="4">
        <v>14</v>
      </c>
      <c r="L31" s="4">
        <v>16</v>
      </c>
      <c r="M31" s="4"/>
      <c r="N31" s="4">
        <v>15</v>
      </c>
      <c r="O31" s="4">
        <v>15</v>
      </c>
      <c r="P31" s="31">
        <f t="shared" si="0"/>
        <v>143</v>
      </c>
      <c r="Q31" s="4" t="str">
        <f>VLOOKUP(A31,Station_NRO!$A$2:$I$106,2,FALSE)</f>
        <v>Broad Run</v>
      </c>
      <c r="R31" s="4"/>
      <c r="S31" s="1" t="str">
        <f>VLOOKUP(A31,Station_NRO!$A$2:$I$106,3,FALSE)</f>
        <v>Upstream from Rt. 621</v>
      </c>
      <c r="T31" s="1" t="str">
        <f>VLOOKUP(A31,Station_NRO!$A$2:$I$106,9,FALSE)</f>
        <v>VAN-A09R</v>
      </c>
    </row>
    <row r="32" spans="1:20">
      <c r="A32" s="30" t="s">
        <v>23</v>
      </c>
      <c r="B32" s="30">
        <v>40147</v>
      </c>
      <c r="C32" s="4">
        <v>19</v>
      </c>
      <c r="D32" s="4">
        <v>9</v>
      </c>
      <c r="E32" s="4">
        <v>8</v>
      </c>
      <c r="F32" s="4">
        <v>13</v>
      </c>
      <c r="G32" s="4">
        <v>19</v>
      </c>
      <c r="H32" s="4"/>
      <c r="I32" s="4"/>
      <c r="J32" s="4">
        <v>14</v>
      </c>
      <c r="K32" s="4">
        <v>15</v>
      </c>
      <c r="L32" s="4">
        <v>12</v>
      </c>
      <c r="M32" s="4"/>
      <c r="N32" s="4">
        <v>16</v>
      </c>
      <c r="O32" s="4">
        <v>14</v>
      </c>
      <c r="P32" s="31">
        <f t="shared" si="0"/>
        <v>139</v>
      </c>
      <c r="Q32" s="4" t="str">
        <f>VLOOKUP(A32,Station_NRO!$A$2:$I$106,2,FALSE)</f>
        <v>Broad Run</v>
      </c>
      <c r="R32" s="4"/>
      <c r="S32" s="1" t="str">
        <f>VLOOKUP(A32,Station_NRO!$A$2:$I$106,3,FALSE)</f>
        <v>Upstream from Rt. 621</v>
      </c>
      <c r="T32" s="1" t="str">
        <f>VLOOKUP(A32,Station_NRO!$A$2:$I$106,9,FALSE)</f>
        <v>VAN-A09R</v>
      </c>
    </row>
    <row r="33" spans="1:20">
      <c r="A33" s="30" t="s">
        <v>23</v>
      </c>
      <c r="B33" s="30">
        <v>41037</v>
      </c>
      <c r="C33" s="4">
        <v>19</v>
      </c>
      <c r="D33" s="4">
        <v>12</v>
      </c>
      <c r="E33" s="4">
        <v>12</v>
      </c>
      <c r="F33" s="4">
        <v>15</v>
      </c>
      <c r="G33" s="4">
        <v>14</v>
      </c>
      <c r="H33" s="4"/>
      <c r="I33" s="4"/>
      <c r="J33" s="4">
        <v>10</v>
      </c>
      <c r="K33" s="4">
        <v>12</v>
      </c>
      <c r="L33" s="4">
        <v>16</v>
      </c>
      <c r="M33" s="4"/>
      <c r="N33" s="4">
        <v>12</v>
      </c>
      <c r="O33" s="4">
        <v>15</v>
      </c>
      <c r="P33" s="31">
        <f t="shared" si="0"/>
        <v>137</v>
      </c>
      <c r="Q33" s="4" t="str">
        <f>VLOOKUP(A33,Station_NRO!$A$2:$I$106,2,FALSE)</f>
        <v>Broad Run</v>
      </c>
      <c r="R33" s="4"/>
      <c r="S33" s="1" t="str">
        <f>VLOOKUP(A33,Station_NRO!$A$2:$I$106,3,FALSE)</f>
        <v>Upstream from Rt. 621</v>
      </c>
      <c r="T33" s="1" t="str">
        <f>VLOOKUP(A33,Station_NRO!$A$2:$I$106,9,FALSE)</f>
        <v>VAN-A09R</v>
      </c>
    </row>
    <row r="34" spans="1:20">
      <c r="A34" s="30" t="s">
        <v>23</v>
      </c>
      <c r="B34" s="30">
        <v>41233</v>
      </c>
      <c r="C34" s="4">
        <v>18</v>
      </c>
      <c r="D34" s="4">
        <v>8</v>
      </c>
      <c r="E34" s="4">
        <v>8</v>
      </c>
      <c r="F34" s="4">
        <v>13</v>
      </c>
      <c r="G34" s="4">
        <v>15</v>
      </c>
      <c r="H34" s="4"/>
      <c r="I34" s="4"/>
      <c r="J34" s="4">
        <v>9</v>
      </c>
      <c r="K34" s="4">
        <v>9</v>
      </c>
      <c r="L34" s="4">
        <v>11</v>
      </c>
      <c r="M34" s="4"/>
      <c r="N34" s="4">
        <v>12</v>
      </c>
      <c r="O34" s="4">
        <v>13</v>
      </c>
      <c r="P34" s="31">
        <f t="shared" si="0"/>
        <v>116</v>
      </c>
      <c r="Q34" s="4" t="str">
        <f>VLOOKUP(A34,Station_NRO!$A$2:$I$106,2,FALSE)</f>
        <v>Broad Run</v>
      </c>
      <c r="R34" s="4"/>
      <c r="S34" s="1" t="str">
        <f>VLOOKUP(A34,Station_NRO!$A$2:$I$106,3,FALSE)</f>
        <v>Upstream from Rt. 621</v>
      </c>
      <c r="T34" s="1" t="str">
        <f>VLOOKUP(A34,Station_NRO!$A$2:$I$106,9,FALSE)</f>
        <v>VAN-A09R</v>
      </c>
    </row>
    <row r="35" spans="1:20">
      <c r="A35" s="30" t="s">
        <v>92</v>
      </c>
      <c r="B35" s="30">
        <v>38252</v>
      </c>
      <c r="C35" s="4">
        <v>20</v>
      </c>
      <c r="D35" s="4">
        <v>18</v>
      </c>
      <c r="E35" s="4">
        <v>19</v>
      </c>
      <c r="F35" s="4">
        <v>18</v>
      </c>
      <c r="G35" s="4">
        <v>16</v>
      </c>
      <c r="H35" s="4">
        <v>16</v>
      </c>
      <c r="I35" s="4">
        <v>15</v>
      </c>
      <c r="J35" s="4">
        <v>18</v>
      </c>
      <c r="K35" s="4">
        <v>18</v>
      </c>
      <c r="L35" s="4">
        <v>15</v>
      </c>
      <c r="M35" s="4">
        <v>173</v>
      </c>
      <c r="N35" s="4"/>
      <c r="O35" s="4"/>
      <c r="P35" s="31">
        <v>173</v>
      </c>
      <c r="Q35" s="4" t="str">
        <f>VLOOKUP(A35,Station_NRO!$A$2:$I$106,2,FALSE)</f>
        <v>Bull Run</v>
      </c>
      <c r="R35" s="4" t="str">
        <f>CONCATENATE(Q35," -  ",A35)</f>
        <v>Bull Run -  1ABUL025.94</v>
      </c>
      <c r="S35" s="1" t="str">
        <f>VLOOKUP(A35,Station_NRO!$A$2:$I$106,3,FALSE)</f>
        <v>Rt. 705</v>
      </c>
      <c r="T35" s="1" t="str">
        <f>VLOOKUP(A35,Station_NRO!$A$2:$I$106,9,FALSE)</f>
        <v>VAN-A21R</v>
      </c>
    </row>
    <row r="36" spans="1:20">
      <c r="A36" s="30" t="s">
        <v>97</v>
      </c>
      <c r="B36" s="30">
        <v>39527</v>
      </c>
      <c r="C36" s="4">
        <v>19</v>
      </c>
      <c r="D36" s="4">
        <v>10</v>
      </c>
      <c r="E36" s="4">
        <v>14</v>
      </c>
      <c r="F36" s="4">
        <v>12</v>
      </c>
      <c r="G36" s="4">
        <v>20</v>
      </c>
      <c r="H36" s="4"/>
      <c r="I36" s="4"/>
      <c r="J36" s="4">
        <v>13</v>
      </c>
      <c r="K36" s="4">
        <v>13</v>
      </c>
      <c r="L36" s="4">
        <v>9</v>
      </c>
      <c r="M36" s="4"/>
      <c r="N36" s="4">
        <v>17</v>
      </c>
      <c r="O36" s="4">
        <v>18</v>
      </c>
      <c r="P36" s="31">
        <f t="shared" ref="P36:P60" si="1">SUM(C36:O36)</f>
        <v>145</v>
      </c>
      <c r="Q36" s="4" t="str">
        <f>VLOOKUP(A36,Station_NRO!$A$2:$I$106,2,FALSE)</f>
        <v>Catoctin Creek</v>
      </c>
      <c r="R36" s="4" t="str">
        <f>CONCATENATE(Q36," -  ",A36)</f>
        <v>Catoctin Creek -  1ACAX003.69</v>
      </c>
      <c r="S36" s="1" t="str">
        <f>VLOOKUP(A36,Station_NRO!$A$2:$I$106,3,FALSE)</f>
        <v>0.4 mi. downstream from Rt. 663</v>
      </c>
      <c r="T36" s="1" t="str">
        <f>VLOOKUP(A36,Station_NRO!$A$2:$I$106,9,FALSE)</f>
        <v>VAN-A02R</v>
      </c>
    </row>
    <row r="37" spans="1:20">
      <c r="A37" s="30" t="s">
        <v>97</v>
      </c>
      <c r="B37" s="30">
        <v>39750</v>
      </c>
      <c r="C37" s="4">
        <v>19</v>
      </c>
      <c r="D37" s="4">
        <v>12</v>
      </c>
      <c r="E37" s="4">
        <v>13</v>
      </c>
      <c r="F37" s="4">
        <v>15</v>
      </c>
      <c r="G37" s="4">
        <v>15</v>
      </c>
      <c r="H37" s="4"/>
      <c r="I37" s="4"/>
      <c r="J37" s="4">
        <v>13</v>
      </c>
      <c r="K37" s="4">
        <v>10</v>
      </c>
      <c r="L37" s="4">
        <v>10</v>
      </c>
      <c r="M37" s="4"/>
      <c r="N37" s="4">
        <v>16</v>
      </c>
      <c r="O37" s="4">
        <v>19</v>
      </c>
      <c r="P37" s="31">
        <f t="shared" si="1"/>
        <v>142</v>
      </c>
      <c r="Q37" s="4" t="str">
        <f>VLOOKUP(A37,Station_NRO!$A$2:$I$106,2,FALSE)</f>
        <v>Catoctin Creek</v>
      </c>
      <c r="R37" s="4"/>
      <c r="S37" s="1" t="str">
        <f>VLOOKUP(A37,Station_NRO!$A$2:$I$106,3,FALSE)</f>
        <v>0.4 mi. downstream from Rt. 663</v>
      </c>
      <c r="T37" s="1" t="str">
        <f>VLOOKUP(A37,Station_NRO!$A$2:$I$106,9,FALSE)</f>
        <v>VAN-A02R</v>
      </c>
    </row>
    <row r="38" spans="1:20">
      <c r="A38" s="30" t="s">
        <v>26</v>
      </c>
      <c r="B38" s="30">
        <v>41058</v>
      </c>
      <c r="C38" s="4">
        <v>19</v>
      </c>
      <c r="D38" s="4">
        <v>17</v>
      </c>
      <c r="E38" s="4">
        <v>17</v>
      </c>
      <c r="F38" s="4">
        <v>12</v>
      </c>
      <c r="G38" s="4">
        <v>16</v>
      </c>
      <c r="H38" s="4"/>
      <c r="I38" s="4"/>
      <c r="J38" s="4">
        <v>12</v>
      </c>
      <c r="K38" s="4">
        <v>16</v>
      </c>
      <c r="L38" s="4">
        <v>13</v>
      </c>
      <c r="M38" s="4"/>
      <c r="N38" s="4">
        <v>17</v>
      </c>
      <c r="O38" s="4">
        <v>19</v>
      </c>
      <c r="P38" s="31">
        <f t="shared" si="1"/>
        <v>158</v>
      </c>
      <c r="Q38" s="4" t="str">
        <f>VLOOKUP(A38,Station_NRO!$A$2:$I$106,2,FALSE)</f>
        <v>Catoctin Creek</v>
      </c>
      <c r="R38" s="4" t="str">
        <f>CONCATENATE(Q38," -  ",A38)</f>
        <v>Catoctin Creek -  1ACAX003.81</v>
      </c>
      <c r="S38" s="1" t="str">
        <f>VLOOKUP(A38,Station_NRO!$A$2:$I$106,3,FALSE)</f>
        <v>~0.5 RM downstream from Rt. 663</v>
      </c>
      <c r="T38" s="1" t="str">
        <f>VLOOKUP(A38,Station_NRO!$A$2:$I$106,9,FALSE)</f>
        <v>VAN-A02R</v>
      </c>
    </row>
    <row r="39" spans="1:20">
      <c r="A39" s="30" t="s">
        <v>26</v>
      </c>
      <c r="B39" s="30">
        <v>41144</v>
      </c>
      <c r="C39" s="4">
        <v>19</v>
      </c>
      <c r="D39" s="4">
        <v>13</v>
      </c>
      <c r="E39" s="4">
        <v>14</v>
      </c>
      <c r="F39" s="4">
        <v>16</v>
      </c>
      <c r="G39" s="4">
        <v>12</v>
      </c>
      <c r="H39" s="4"/>
      <c r="I39" s="4"/>
      <c r="J39" s="4">
        <v>13</v>
      </c>
      <c r="K39" s="4">
        <v>14</v>
      </c>
      <c r="L39" s="4">
        <v>16</v>
      </c>
      <c r="M39" s="4"/>
      <c r="N39" s="4">
        <v>13</v>
      </c>
      <c r="O39" s="4">
        <v>12</v>
      </c>
      <c r="P39" s="31">
        <f t="shared" si="1"/>
        <v>142</v>
      </c>
      <c r="Q39" s="4" t="str">
        <f>VLOOKUP(A39,Station_NRO!$A$2:$I$106,2,FALSE)</f>
        <v>Catoctin Creek</v>
      </c>
      <c r="R39" s="4"/>
      <c r="S39" s="1" t="str">
        <f>VLOOKUP(A39,Station_NRO!$A$2:$I$106,3,FALSE)</f>
        <v>~0.5 RM downstream from Rt. 663</v>
      </c>
      <c r="T39" s="1" t="str">
        <f>VLOOKUP(A39,Station_NRO!$A$2:$I$106,9,FALSE)</f>
        <v>VAN-A02R</v>
      </c>
    </row>
    <row r="40" spans="1:20">
      <c r="A40" s="30" t="s">
        <v>98</v>
      </c>
      <c r="B40" s="30">
        <v>34597</v>
      </c>
      <c r="C40" s="4">
        <v>18</v>
      </c>
      <c r="D40" s="4">
        <v>16</v>
      </c>
      <c r="E40" s="4">
        <v>16</v>
      </c>
      <c r="F40" s="4">
        <v>18</v>
      </c>
      <c r="G40" s="4">
        <v>17</v>
      </c>
      <c r="H40" s="4"/>
      <c r="I40" s="4"/>
      <c r="J40" s="4">
        <v>16</v>
      </c>
      <c r="K40" s="4">
        <v>16</v>
      </c>
      <c r="L40" s="4">
        <v>16</v>
      </c>
      <c r="M40" s="4"/>
      <c r="N40" s="4">
        <v>18</v>
      </c>
      <c r="O40" s="4">
        <v>17</v>
      </c>
      <c r="P40" s="31">
        <f t="shared" si="1"/>
        <v>168</v>
      </c>
      <c r="Q40" s="4" t="str">
        <f>VLOOKUP(A40,Station_NRO!$A$2:$I$106,2,FALSE)</f>
        <v>Catoctin Creek</v>
      </c>
      <c r="R40" s="4" t="str">
        <f>CONCATENATE(Q40," -  ",A40)</f>
        <v>Catoctin Creek -  1ACAX004.57</v>
      </c>
      <c r="S40" s="1" t="str">
        <f>VLOOKUP(A40,Station_NRO!$A$2:$I$106,3,FALSE)</f>
        <v>Rt. 663</v>
      </c>
      <c r="T40" s="1" t="str">
        <f>VLOOKUP(A40,Station_NRO!$A$2:$I$106,9,FALSE)</f>
        <v>VAN-A02R</v>
      </c>
    </row>
    <row r="41" spans="1:20">
      <c r="A41" s="30" t="s">
        <v>98</v>
      </c>
      <c r="B41" s="30">
        <v>34814</v>
      </c>
      <c r="C41" s="4">
        <v>19</v>
      </c>
      <c r="D41" s="4">
        <v>18</v>
      </c>
      <c r="E41" s="4">
        <v>18</v>
      </c>
      <c r="F41" s="4">
        <v>17</v>
      </c>
      <c r="G41" s="4">
        <v>18</v>
      </c>
      <c r="H41" s="4"/>
      <c r="I41" s="4"/>
      <c r="J41" s="4">
        <v>18</v>
      </c>
      <c r="K41" s="4">
        <v>19</v>
      </c>
      <c r="L41" s="4">
        <v>17</v>
      </c>
      <c r="M41" s="4"/>
      <c r="N41" s="4">
        <v>18</v>
      </c>
      <c r="O41" s="4">
        <v>17</v>
      </c>
      <c r="P41" s="31">
        <f t="shared" si="1"/>
        <v>179</v>
      </c>
      <c r="Q41" s="4" t="str">
        <f>VLOOKUP(A41,Station_NRO!$A$2:$I$106,2,FALSE)</f>
        <v>Catoctin Creek</v>
      </c>
      <c r="R41" s="4"/>
      <c r="S41" s="1" t="str">
        <f>VLOOKUP(A41,Station_NRO!$A$2:$I$106,3,FALSE)</f>
        <v>Rt. 663</v>
      </c>
      <c r="T41" s="1" t="str">
        <f>VLOOKUP(A41,Station_NRO!$A$2:$I$106,9,FALSE)</f>
        <v>VAN-A02R</v>
      </c>
    </row>
    <row r="42" spans="1:20">
      <c r="A42" s="30" t="s">
        <v>98</v>
      </c>
      <c r="B42" s="30">
        <v>34983</v>
      </c>
      <c r="C42" s="4">
        <v>19</v>
      </c>
      <c r="D42" s="4">
        <v>19</v>
      </c>
      <c r="E42" s="4">
        <v>19</v>
      </c>
      <c r="F42" s="4">
        <v>17</v>
      </c>
      <c r="G42" s="4">
        <v>18</v>
      </c>
      <c r="H42" s="4"/>
      <c r="I42" s="4"/>
      <c r="J42" s="4">
        <v>18</v>
      </c>
      <c r="K42" s="4">
        <v>17</v>
      </c>
      <c r="L42" s="4">
        <v>17</v>
      </c>
      <c r="M42" s="4"/>
      <c r="N42" s="4">
        <v>18</v>
      </c>
      <c r="O42" s="4">
        <v>18</v>
      </c>
      <c r="P42" s="31">
        <f t="shared" si="1"/>
        <v>180</v>
      </c>
      <c r="Q42" s="4" t="str">
        <f>VLOOKUP(A42,Station_NRO!$A$2:$I$106,2,FALSE)</f>
        <v>Catoctin Creek</v>
      </c>
      <c r="R42" s="4"/>
      <c r="S42" s="1" t="str">
        <f>VLOOKUP(A42,Station_NRO!$A$2:$I$106,3,FALSE)</f>
        <v>Rt. 663</v>
      </c>
      <c r="T42" s="1" t="str">
        <f>VLOOKUP(A42,Station_NRO!$A$2:$I$106,9,FALSE)</f>
        <v>VAN-A02R</v>
      </c>
    </row>
    <row r="43" spans="1:20">
      <c r="A43" s="30" t="s">
        <v>98</v>
      </c>
      <c r="B43" s="30">
        <v>35206</v>
      </c>
      <c r="C43" s="4">
        <v>19</v>
      </c>
      <c r="D43" s="4">
        <v>19</v>
      </c>
      <c r="E43" s="4">
        <v>18</v>
      </c>
      <c r="F43" s="4">
        <v>18</v>
      </c>
      <c r="G43" s="4">
        <v>19</v>
      </c>
      <c r="H43" s="4"/>
      <c r="I43" s="4"/>
      <c r="J43" s="4">
        <v>19</v>
      </c>
      <c r="K43" s="4">
        <v>18</v>
      </c>
      <c r="L43" s="4">
        <v>18</v>
      </c>
      <c r="M43" s="4"/>
      <c r="N43" s="4">
        <v>18</v>
      </c>
      <c r="O43" s="4">
        <v>18</v>
      </c>
      <c r="P43" s="31">
        <f t="shared" si="1"/>
        <v>184</v>
      </c>
      <c r="Q43" s="4" t="str">
        <f>VLOOKUP(A43,Station_NRO!$A$2:$I$106,2,FALSE)</f>
        <v>Catoctin Creek</v>
      </c>
      <c r="R43" s="4"/>
      <c r="S43" s="1" t="str">
        <f>VLOOKUP(A43,Station_NRO!$A$2:$I$106,3,FALSE)</f>
        <v>Rt. 663</v>
      </c>
      <c r="T43" s="1" t="str">
        <f>VLOOKUP(A43,Station_NRO!$A$2:$I$106,9,FALSE)</f>
        <v>VAN-A02R</v>
      </c>
    </row>
    <row r="44" spans="1:20">
      <c r="A44" s="30" t="s">
        <v>98</v>
      </c>
      <c r="B44" s="30">
        <v>35362</v>
      </c>
      <c r="C44" s="4">
        <v>18</v>
      </c>
      <c r="D44" s="4">
        <v>18</v>
      </c>
      <c r="E44" s="4">
        <v>19</v>
      </c>
      <c r="F44" s="4">
        <v>18</v>
      </c>
      <c r="G44" s="4">
        <v>18</v>
      </c>
      <c r="H44" s="4"/>
      <c r="I44" s="4"/>
      <c r="J44" s="4">
        <v>17</v>
      </c>
      <c r="K44" s="4">
        <v>19</v>
      </c>
      <c r="L44" s="4">
        <v>16</v>
      </c>
      <c r="M44" s="4"/>
      <c r="N44" s="4">
        <v>18</v>
      </c>
      <c r="O44" s="4">
        <v>17</v>
      </c>
      <c r="P44" s="31">
        <f t="shared" si="1"/>
        <v>178</v>
      </c>
      <c r="Q44" s="4" t="str">
        <f>VLOOKUP(A44,Station_NRO!$A$2:$I$106,2,FALSE)</f>
        <v>Catoctin Creek</v>
      </c>
      <c r="R44" s="4"/>
      <c r="S44" s="1" t="str">
        <f>VLOOKUP(A44,Station_NRO!$A$2:$I$106,3,FALSE)</f>
        <v>Rt. 663</v>
      </c>
      <c r="T44" s="1" t="str">
        <f>VLOOKUP(A44,Station_NRO!$A$2:$I$106,9,FALSE)</f>
        <v>VAN-A02R</v>
      </c>
    </row>
    <row r="45" spans="1:20">
      <c r="A45" s="30" t="s">
        <v>98</v>
      </c>
      <c r="B45" s="30">
        <v>35524</v>
      </c>
      <c r="C45" s="4">
        <v>19</v>
      </c>
      <c r="D45" s="4">
        <v>17</v>
      </c>
      <c r="E45" s="4">
        <v>17</v>
      </c>
      <c r="F45" s="4">
        <v>18</v>
      </c>
      <c r="G45" s="4">
        <v>19</v>
      </c>
      <c r="H45" s="4"/>
      <c r="I45" s="4"/>
      <c r="J45" s="4">
        <v>18</v>
      </c>
      <c r="K45" s="4">
        <v>17</v>
      </c>
      <c r="L45" s="4">
        <v>18</v>
      </c>
      <c r="M45" s="4"/>
      <c r="N45" s="4">
        <v>18</v>
      </c>
      <c r="O45" s="4">
        <v>19</v>
      </c>
      <c r="P45" s="31">
        <f t="shared" si="1"/>
        <v>180</v>
      </c>
      <c r="Q45" s="4" t="str">
        <f>VLOOKUP(A45,Station_NRO!$A$2:$I$106,2,FALSE)</f>
        <v>Catoctin Creek</v>
      </c>
      <c r="R45" s="4"/>
      <c r="S45" s="1" t="str">
        <f>VLOOKUP(A45,Station_NRO!$A$2:$I$106,3,FALSE)</f>
        <v>Rt. 663</v>
      </c>
      <c r="T45" s="1" t="str">
        <f>VLOOKUP(A45,Station_NRO!$A$2:$I$106,9,FALSE)</f>
        <v>VAN-A02R</v>
      </c>
    </row>
    <row r="46" spans="1:20">
      <c r="A46" s="30" t="s">
        <v>98</v>
      </c>
      <c r="B46" s="30">
        <v>35704</v>
      </c>
      <c r="C46" s="4">
        <v>19</v>
      </c>
      <c r="D46" s="4">
        <v>18</v>
      </c>
      <c r="E46" s="4">
        <v>18</v>
      </c>
      <c r="F46" s="4">
        <v>17</v>
      </c>
      <c r="G46" s="4">
        <v>18</v>
      </c>
      <c r="H46" s="4"/>
      <c r="I46" s="4"/>
      <c r="J46" s="4">
        <v>17</v>
      </c>
      <c r="K46" s="4">
        <v>17</v>
      </c>
      <c r="L46" s="4">
        <v>17</v>
      </c>
      <c r="M46" s="4"/>
      <c r="N46" s="4">
        <v>19</v>
      </c>
      <c r="O46" s="4">
        <v>17</v>
      </c>
      <c r="P46" s="31">
        <f t="shared" si="1"/>
        <v>177</v>
      </c>
      <c r="Q46" s="4" t="str">
        <f>VLOOKUP(A46,Station_NRO!$A$2:$I$106,2,FALSE)</f>
        <v>Catoctin Creek</v>
      </c>
      <c r="R46" s="4"/>
      <c r="S46" s="1" t="str">
        <f>VLOOKUP(A46,Station_NRO!$A$2:$I$106,3,FALSE)</f>
        <v>Rt. 663</v>
      </c>
      <c r="T46" s="1" t="str">
        <f>VLOOKUP(A46,Station_NRO!$A$2:$I$106,9,FALSE)</f>
        <v>VAN-A02R</v>
      </c>
    </row>
    <row r="47" spans="1:20">
      <c r="A47" s="30" t="s">
        <v>98</v>
      </c>
      <c r="B47" s="30">
        <v>35941</v>
      </c>
      <c r="C47" s="4">
        <v>17</v>
      </c>
      <c r="D47" s="4">
        <v>17</v>
      </c>
      <c r="E47" s="4">
        <v>17</v>
      </c>
      <c r="F47" s="4">
        <v>16</v>
      </c>
      <c r="G47" s="4">
        <v>18</v>
      </c>
      <c r="H47" s="4"/>
      <c r="I47" s="4"/>
      <c r="J47" s="4">
        <v>17</v>
      </c>
      <c r="K47" s="4">
        <v>17</v>
      </c>
      <c r="L47" s="4">
        <v>16</v>
      </c>
      <c r="M47" s="4"/>
      <c r="N47" s="4">
        <v>17</v>
      </c>
      <c r="O47" s="4">
        <v>18</v>
      </c>
      <c r="P47" s="31">
        <f t="shared" si="1"/>
        <v>170</v>
      </c>
      <c r="Q47" s="4" t="str">
        <f>VLOOKUP(A47,Station_NRO!$A$2:$I$106,2,FALSE)</f>
        <v>Catoctin Creek</v>
      </c>
      <c r="R47" s="4"/>
      <c r="S47" s="1" t="str">
        <f>VLOOKUP(A47,Station_NRO!$A$2:$I$106,3,FALSE)</f>
        <v>Rt. 663</v>
      </c>
      <c r="T47" s="1" t="str">
        <f>VLOOKUP(A47,Station_NRO!$A$2:$I$106,9,FALSE)</f>
        <v>VAN-A02R</v>
      </c>
    </row>
    <row r="48" spans="1:20">
      <c r="A48" s="30" t="s">
        <v>98</v>
      </c>
      <c r="B48" s="30">
        <v>36101</v>
      </c>
      <c r="C48" s="4">
        <v>18</v>
      </c>
      <c r="D48" s="4">
        <v>17</v>
      </c>
      <c r="E48" s="4">
        <v>18</v>
      </c>
      <c r="F48" s="4">
        <v>19</v>
      </c>
      <c r="G48" s="4">
        <v>18</v>
      </c>
      <c r="H48" s="4"/>
      <c r="I48" s="4"/>
      <c r="J48" s="4">
        <v>17</v>
      </c>
      <c r="K48" s="4">
        <v>17</v>
      </c>
      <c r="L48" s="4">
        <v>18</v>
      </c>
      <c r="M48" s="4"/>
      <c r="N48" s="4">
        <v>18</v>
      </c>
      <c r="O48" s="4">
        <v>16</v>
      </c>
      <c r="P48" s="31">
        <f t="shared" si="1"/>
        <v>176</v>
      </c>
      <c r="Q48" s="4" t="str">
        <f>VLOOKUP(A48,Station_NRO!$A$2:$I$106,2,FALSE)</f>
        <v>Catoctin Creek</v>
      </c>
      <c r="R48" s="4"/>
      <c r="S48" s="1" t="str">
        <f>VLOOKUP(A48,Station_NRO!$A$2:$I$106,3,FALSE)</f>
        <v>Rt. 663</v>
      </c>
      <c r="T48" s="1" t="str">
        <f>VLOOKUP(A48,Station_NRO!$A$2:$I$106,9,FALSE)</f>
        <v>VAN-A02R</v>
      </c>
    </row>
    <row r="49" spans="1:20">
      <c r="A49" s="30" t="s">
        <v>98</v>
      </c>
      <c r="B49" s="30">
        <v>36264</v>
      </c>
      <c r="C49" s="4">
        <v>18</v>
      </c>
      <c r="D49" s="4">
        <v>18</v>
      </c>
      <c r="E49" s="4">
        <v>18</v>
      </c>
      <c r="F49" s="4">
        <v>18</v>
      </c>
      <c r="G49" s="4">
        <v>19</v>
      </c>
      <c r="H49" s="4"/>
      <c r="I49" s="4"/>
      <c r="J49" s="4">
        <v>18</v>
      </c>
      <c r="K49" s="4">
        <v>17</v>
      </c>
      <c r="L49" s="4">
        <v>17</v>
      </c>
      <c r="M49" s="4"/>
      <c r="N49" s="4">
        <v>18</v>
      </c>
      <c r="O49" s="4">
        <v>18</v>
      </c>
      <c r="P49" s="31">
        <f t="shared" si="1"/>
        <v>179</v>
      </c>
      <c r="Q49" s="4" t="str">
        <f>VLOOKUP(A49,Station_NRO!$A$2:$I$106,2,FALSE)</f>
        <v>Catoctin Creek</v>
      </c>
      <c r="R49" s="4"/>
      <c r="S49" s="1" t="str">
        <f>VLOOKUP(A49,Station_NRO!$A$2:$I$106,3,FALSE)</f>
        <v>Rt. 663</v>
      </c>
      <c r="T49" s="1" t="str">
        <f>VLOOKUP(A49,Station_NRO!$A$2:$I$106,9,FALSE)</f>
        <v>VAN-A02R</v>
      </c>
    </row>
    <row r="50" spans="1:20">
      <c r="A50" s="30" t="s">
        <v>98</v>
      </c>
      <c r="B50" s="30">
        <v>36503</v>
      </c>
      <c r="C50" s="4">
        <v>18</v>
      </c>
      <c r="D50" s="4">
        <v>17</v>
      </c>
      <c r="E50" s="4">
        <v>17</v>
      </c>
      <c r="F50" s="4">
        <v>14</v>
      </c>
      <c r="G50" s="4">
        <v>19</v>
      </c>
      <c r="H50" s="4"/>
      <c r="I50" s="4"/>
      <c r="J50" s="4">
        <v>17</v>
      </c>
      <c r="K50" s="4">
        <v>16</v>
      </c>
      <c r="L50" s="4">
        <v>10</v>
      </c>
      <c r="M50" s="4"/>
      <c r="N50" s="4">
        <v>17</v>
      </c>
      <c r="O50" s="4">
        <v>18</v>
      </c>
      <c r="P50" s="31">
        <f t="shared" si="1"/>
        <v>163</v>
      </c>
      <c r="Q50" s="4" t="str">
        <f>VLOOKUP(A50,Station_NRO!$A$2:$I$106,2,FALSE)</f>
        <v>Catoctin Creek</v>
      </c>
      <c r="R50" s="4"/>
      <c r="S50" s="1" t="str">
        <f>VLOOKUP(A50,Station_NRO!$A$2:$I$106,3,FALSE)</f>
        <v>Rt. 663</v>
      </c>
      <c r="T50" s="1" t="str">
        <f>VLOOKUP(A50,Station_NRO!$A$2:$I$106,9,FALSE)</f>
        <v>VAN-A02R</v>
      </c>
    </row>
    <row r="51" spans="1:20">
      <c r="A51" s="30" t="s">
        <v>98</v>
      </c>
      <c r="B51" s="30">
        <v>36627</v>
      </c>
      <c r="C51" s="4">
        <v>18</v>
      </c>
      <c r="D51" s="4">
        <v>15</v>
      </c>
      <c r="E51" s="4">
        <v>17</v>
      </c>
      <c r="F51" s="4">
        <v>15</v>
      </c>
      <c r="G51" s="4">
        <v>19</v>
      </c>
      <c r="H51" s="4"/>
      <c r="I51" s="4"/>
      <c r="J51" s="4">
        <v>16</v>
      </c>
      <c r="K51" s="4">
        <v>15</v>
      </c>
      <c r="L51" s="4">
        <v>14</v>
      </c>
      <c r="M51" s="4"/>
      <c r="N51" s="4">
        <v>17</v>
      </c>
      <c r="O51" s="4">
        <v>18</v>
      </c>
      <c r="P51" s="31">
        <f t="shared" si="1"/>
        <v>164</v>
      </c>
      <c r="Q51" s="4" t="str">
        <f>VLOOKUP(A51,Station_NRO!$A$2:$I$106,2,FALSE)</f>
        <v>Catoctin Creek</v>
      </c>
      <c r="R51" s="4"/>
      <c r="S51" s="1" t="str">
        <f>VLOOKUP(A51,Station_NRO!$A$2:$I$106,3,FALSE)</f>
        <v>Rt. 663</v>
      </c>
      <c r="T51" s="1" t="str">
        <f>VLOOKUP(A51,Station_NRO!$A$2:$I$106,9,FALSE)</f>
        <v>VAN-A02R</v>
      </c>
    </row>
    <row r="52" spans="1:20">
      <c r="A52" s="30" t="s">
        <v>98</v>
      </c>
      <c r="B52" s="30">
        <v>36857</v>
      </c>
      <c r="C52" s="4">
        <v>18</v>
      </c>
      <c r="D52" s="4">
        <v>14</v>
      </c>
      <c r="E52" s="4">
        <v>16</v>
      </c>
      <c r="F52" s="4">
        <v>17</v>
      </c>
      <c r="G52" s="4">
        <v>18</v>
      </c>
      <c r="H52" s="4"/>
      <c r="I52" s="4"/>
      <c r="J52" s="4">
        <v>17</v>
      </c>
      <c r="K52" s="4">
        <v>16</v>
      </c>
      <c r="L52" s="4">
        <v>16</v>
      </c>
      <c r="M52" s="4"/>
      <c r="N52" s="4">
        <v>17</v>
      </c>
      <c r="O52" s="4">
        <v>16</v>
      </c>
      <c r="P52" s="31">
        <f t="shared" si="1"/>
        <v>165</v>
      </c>
      <c r="Q52" s="4" t="str">
        <f>VLOOKUP(A52,Station_NRO!$A$2:$I$106,2,FALSE)</f>
        <v>Catoctin Creek</v>
      </c>
      <c r="R52" s="4"/>
      <c r="S52" s="1" t="str">
        <f>VLOOKUP(A52,Station_NRO!$A$2:$I$106,3,FALSE)</f>
        <v>Rt. 663</v>
      </c>
      <c r="T52" s="1" t="str">
        <f>VLOOKUP(A52,Station_NRO!$A$2:$I$106,9,FALSE)</f>
        <v>VAN-A02R</v>
      </c>
    </row>
    <row r="53" spans="1:20">
      <c r="A53" s="30" t="s">
        <v>98</v>
      </c>
      <c r="B53" s="30">
        <v>36990</v>
      </c>
      <c r="C53" s="4">
        <v>17</v>
      </c>
      <c r="D53" s="4">
        <v>16</v>
      </c>
      <c r="E53" s="4">
        <v>17</v>
      </c>
      <c r="F53" s="4">
        <v>15</v>
      </c>
      <c r="G53" s="4">
        <v>17</v>
      </c>
      <c r="H53" s="4"/>
      <c r="I53" s="4"/>
      <c r="J53" s="4">
        <v>17</v>
      </c>
      <c r="K53" s="4">
        <v>16</v>
      </c>
      <c r="L53" s="4">
        <v>15</v>
      </c>
      <c r="M53" s="4"/>
      <c r="N53" s="4">
        <v>16</v>
      </c>
      <c r="O53" s="4">
        <v>18</v>
      </c>
      <c r="P53" s="31">
        <f t="shared" si="1"/>
        <v>164</v>
      </c>
      <c r="Q53" s="4" t="str">
        <f>VLOOKUP(A53,Station_NRO!$A$2:$I$106,2,FALSE)</f>
        <v>Catoctin Creek</v>
      </c>
      <c r="R53" s="4"/>
      <c r="S53" s="1" t="str">
        <f>VLOOKUP(A53,Station_NRO!$A$2:$I$106,3,FALSE)</f>
        <v>Rt. 663</v>
      </c>
      <c r="T53" s="1" t="str">
        <f>VLOOKUP(A53,Station_NRO!$A$2:$I$106,9,FALSE)</f>
        <v>VAN-A02R</v>
      </c>
    </row>
    <row r="54" spans="1:20">
      <c r="A54" s="30" t="s">
        <v>98</v>
      </c>
      <c r="B54" s="30">
        <v>37391</v>
      </c>
      <c r="C54" s="4">
        <v>19</v>
      </c>
      <c r="D54" s="4">
        <v>18</v>
      </c>
      <c r="E54" s="4">
        <v>20</v>
      </c>
      <c r="F54" s="4">
        <v>15</v>
      </c>
      <c r="G54" s="4">
        <v>14</v>
      </c>
      <c r="H54" s="4"/>
      <c r="I54" s="4"/>
      <c r="J54" s="4">
        <v>18</v>
      </c>
      <c r="K54" s="4">
        <v>19</v>
      </c>
      <c r="L54" s="4">
        <v>17</v>
      </c>
      <c r="M54" s="4"/>
      <c r="N54" s="4">
        <v>16</v>
      </c>
      <c r="O54" s="4">
        <v>15</v>
      </c>
      <c r="P54" s="31">
        <f t="shared" si="1"/>
        <v>171</v>
      </c>
      <c r="Q54" s="4" t="str">
        <f>VLOOKUP(A54,Station_NRO!$A$2:$I$106,2,FALSE)</f>
        <v>Catoctin Creek</v>
      </c>
      <c r="R54" s="4"/>
      <c r="S54" s="1" t="str">
        <f>VLOOKUP(A54,Station_NRO!$A$2:$I$106,3,FALSE)</f>
        <v>Rt. 663</v>
      </c>
      <c r="T54" s="1" t="str">
        <f>VLOOKUP(A54,Station_NRO!$A$2:$I$106,9,FALSE)</f>
        <v>VAN-A02R</v>
      </c>
    </row>
    <row r="55" spans="1:20">
      <c r="A55" s="30" t="s">
        <v>98</v>
      </c>
      <c r="B55" s="30">
        <v>37530</v>
      </c>
      <c r="C55" s="4">
        <v>20</v>
      </c>
      <c r="D55" s="4">
        <v>17</v>
      </c>
      <c r="E55" s="4">
        <v>16</v>
      </c>
      <c r="F55" s="4">
        <v>15</v>
      </c>
      <c r="G55" s="4">
        <v>9</v>
      </c>
      <c r="H55" s="4"/>
      <c r="I55" s="4"/>
      <c r="J55" s="4">
        <v>16</v>
      </c>
      <c r="K55" s="4">
        <v>17</v>
      </c>
      <c r="L55" s="4">
        <v>16</v>
      </c>
      <c r="M55" s="4"/>
      <c r="N55" s="4">
        <v>16</v>
      </c>
      <c r="O55" s="4">
        <v>12</v>
      </c>
      <c r="P55" s="31">
        <f t="shared" si="1"/>
        <v>154</v>
      </c>
      <c r="Q55" s="4" t="str">
        <f>VLOOKUP(A55,Station_NRO!$A$2:$I$106,2,FALSE)</f>
        <v>Catoctin Creek</v>
      </c>
      <c r="R55" s="4"/>
      <c r="S55" s="1" t="str">
        <f>VLOOKUP(A55,Station_NRO!$A$2:$I$106,3,FALSE)</f>
        <v>Rt. 663</v>
      </c>
      <c r="T55" s="1" t="str">
        <f>VLOOKUP(A55,Station_NRO!$A$2:$I$106,9,FALSE)</f>
        <v>VAN-A02R</v>
      </c>
    </row>
    <row r="56" spans="1:20">
      <c r="A56" s="30" t="s">
        <v>98</v>
      </c>
      <c r="B56" s="30">
        <v>37810</v>
      </c>
      <c r="C56" s="4">
        <v>18</v>
      </c>
      <c r="D56" s="4">
        <v>18</v>
      </c>
      <c r="E56" s="4">
        <v>17</v>
      </c>
      <c r="F56" s="4">
        <v>14</v>
      </c>
      <c r="G56" s="4">
        <v>20</v>
      </c>
      <c r="H56" s="4"/>
      <c r="I56" s="4"/>
      <c r="J56" s="4">
        <v>16</v>
      </c>
      <c r="K56" s="4">
        <v>17</v>
      </c>
      <c r="L56" s="4">
        <v>14</v>
      </c>
      <c r="M56" s="4"/>
      <c r="N56" s="4">
        <v>16</v>
      </c>
      <c r="O56" s="4">
        <v>17</v>
      </c>
      <c r="P56" s="31">
        <f t="shared" si="1"/>
        <v>167</v>
      </c>
      <c r="Q56" s="4" t="str">
        <f>VLOOKUP(A56,Station_NRO!$A$2:$I$106,2,FALSE)</f>
        <v>Catoctin Creek</v>
      </c>
      <c r="R56" s="4"/>
      <c r="S56" s="1" t="str">
        <f>VLOOKUP(A56,Station_NRO!$A$2:$I$106,3,FALSE)</f>
        <v>Rt. 663</v>
      </c>
      <c r="T56" s="1" t="str">
        <f>VLOOKUP(A56,Station_NRO!$A$2:$I$106,9,FALSE)</f>
        <v>VAN-A02R</v>
      </c>
    </row>
    <row r="57" spans="1:20">
      <c r="A57" s="30" t="s">
        <v>98</v>
      </c>
      <c r="B57" s="30">
        <v>37918</v>
      </c>
      <c r="C57" s="4">
        <v>17</v>
      </c>
      <c r="D57" s="4">
        <v>16</v>
      </c>
      <c r="E57" s="4">
        <v>15</v>
      </c>
      <c r="F57" s="4">
        <v>11</v>
      </c>
      <c r="G57" s="4">
        <v>18</v>
      </c>
      <c r="H57" s="4"/>
      <c r="I57" s="4"/>
      <c r="J57" s="4">
        <v>18</v>
      </c>
      <c r="K57" s="4">
        <v>16</v>
      </c>
      <c r="L57" s="4">
        <v>14</v>
      </c>
      <c r="M57" s="4"/>
      <c r="N57" s="4">
        <v>18</v>
      </c>
      <c r="O57" s="4">
        <v>16</v>
      </c>
      <c r="P57" s="31">
        <f t="shared" si="1"/>
        <v>159</v>
      </c>
      <c r="Q57" s="4" t="str">
        <f>VLOOKUP(A57,Station_NRO!$A$2:$I$106,2,FALSE)</f>
        <v>Catoctin Creek</v>
      </c>
      <c r="R57" s="4"/>
      <c r="S57" s="1" t="str">
        <f>VLOOKUP(A57,Station_NRO!$A$2:$I$106,3,FALSE)</f>
        <v>Rt. 663</v>
      </c>
      <c r="T57" s="1" t="str">
        <f>VLOOKUP(A57,Station_NRO!$A$2:$I$106,9,FALSE)</f>
        <v>VAN-A02R</v>
      </c>
    </row>
    <row r="58" spans="1:20">
      <c r="A58" s="30" t="s">
        <v>98</v>
      </c>
      <c r="B58" s="30">
        <v>39601</v>
      </c>
      <c r="C58" s="4">
        <v>18</v>
      </c>
      <c r="D58" s="4">
        <v>12</v>
      </c>
      <c r="E58" s="4">
        <v>12</v>
      </c>
      <c r="F58" s="4">
        <v>8</v>
      </c>
      <c r="G58" s="4">
        <v>18</v>
      </c>
      <c r="H58" s="4"/>
      <c r="I58" s="4"/>
      <c r="J58" s="4">
        <v>10</v>
      </c>
      <c r="K58" s="4">
        <v>19</v>
      </c>
      <c r="L58" s="4">
        <v>11</v>
      </c>
      <c r="M58" s="4"/>
      <c r="N58" s="4">
        <v>14</v>
      </c>
      <c r="O58" s="4">
        <v>17</v>
      </c>
      <c r="P58" s="31">
        <f t="shared" si="1"/>
        <v>139</v>
      </c>
      <c r="Q58" s="4" t="str">
        <f>VLOOKUP(A58,Station_NRO!$A$2:$I$106,2,FALSE)</f>
        <v>Catoctin Creek</v>
      </c>
      <c r="R58" s="4"/>
      <c r="S58" s="1" t="str">
        <f>VLOOKUP(A58,Station_NRO!$A$2:$I$106,3,FALSE)</f>
        <v>Rt. 663</v>
      </c>
      <c r="T58" s="1" t="str">
        <f>VLOOKUP(A58,Station_NRO!$A$2:$I$106,9,FALSE)</f>
        <v>VAN-A02R</v>
      </c>
    </row>
    <row r="59" spans="1:20">
      <c r="A59" s="30" t="s">
        <v>98</v>
      </c>
      <c r="B59" s="30">
        <v>40305</v>
      </c>
      <c r="C59" s="4">
        <v>18</v>
      </c>
      <c r="D59" s="4">
        <v>14</v>
      </c>
      <c r="E59" s="4">
        <v>14</v>
      </c>
      <c r="F59" s="4">
        <v>16</v>
      </c>
      <c r="G59" s="4">
        <v>18</v>
      </c>
      <c r="H59" s="4"/>
      <c r="I59" s="4"/>
      <c r="J59" s="4">
        <v>15</v>
      </c>
      <c r="K59" s="4">
        <v>14</v>
      </c>
      <c r="L59" s="4">
        <v>11</v>
      </c>
      <c r="M59" s="4"/>
      <c r="N59" s="4">
        <v>18</v>
      </c>
      <c r="O59" s="4">
        <v>19</v>
      </c>
      <c r="P59" s="31">
        <f t="shared" si="1"/>
        <v>157</v>
      </c>
      <c r="Q59" s="4" t="str">
        <f>VLOOKUP(A59,Station_NRO!$A$2:$I$106,2,FALSE)</f>
        <v>Catoctin Creek</v>
      </c>
      <c r="R59" s="4"/>
      <c r="S59" s="1" t="str">
        <f>VLOOKUP(A59,Station_NRO!$A$2:$I$106,3,FALSE)</f>
        <v>Rt. 663</v>
      </c>
      <c r="T59" s="1" t="str">
        <f>VLOOKUP(A59,Station_NRO!$A$2:$I$106,9,FALSE)</f>
        <v>VAN-A02R</v>
      </c>
    </row>
    <row r="60" spans="1:20">
      <c r="A60" s="30" t="s">
        <v>98</v>
      </c>
      <c r="B60" s="30">
        <v>40480</v>
      </c>
      <c r="C60" s="4">
        <v>18</v>
      </c>
      <c r="D60" s="4">
        <v>13</v>
      </c>
      <c r="E60" s="4">
        <v>13</v>
      </c>
      <c r="F60" s="4">
        <v>14</v>
      </c>
      <c r="G60" s="4">
        <v>12</v>
      </c>
      <c r="H60" s="4"/>
      <c r="I60" s="4"/>
      <c r="J60" s="4">
        <v>16</v>
      </c>
      <c r="K60" s="4">
        <v>13</v>
      </c>
      <c r="L60" s="4">
        <v>12</v>
      </c>
      <c r="M60" s="4"/>
      <c r="N60" s="4">
        <v>16</v>
      </c>
      <c r="O60" s="4">
        <v>18</v>
      </c>
      <c r="P60" s="31">
        <f t="shared" si="1"/>
        <v>145</v>
      </c>
      <c r="Q60" s="4" t="str">
        <f>VLOOKUP(A60,Station_NRO!$A$2:$I$106,2,FALSE)</f>
        <v>Catoctin Creek</v>
      </c>
      <c r="R60" s="4"/>
      <c r="S60" s="1" t="str">
        <f>VLOOKUP(A60,Station_NRO!$A$2:$I$106,3,FALSE)</f>
        <v>Rt. 663</v>
      </c>
      <c r="T60" s="1" t="str">
        <f>VLOOKUP(A60,Station_NRO!$A$2:$I$106,9,FALSE)</f>
        <v>VAN-A02R</v>
      </c>
    </row>
    <row r="61" spans="1:20">
      <c r="A61" s="3" t="s">
        <v>34</v>
      </c>
      <c r="B61" s="3">
        <v>40248</v>
      </c>
      <c r="C61" s="1">
        <v>18</v>
      </c>
      <c r="D61" s="1">
        <v>8</v>
      </c>
      <c r="E61" s="1">
        <v>8</v>
      </c>
      <c r="F61" s="1">
        <v>16</v>
      </c>
      <c r="G61" s="1">
        <v>19</v>
      </c>
      <c r="J61" s="1">
        <v>8</v>
      </c>
      <c r="K61" s="1">
        <v>6</v>
      </c>
      <c r="L61" s="1">
        <v>17</v>
      </c>
      <c r="N61" s="1">
        <v>12</v>
      </c>
      <c r="O61" s="1">
        <v>13</v>
      </c>
      <c r="P61" s="20">
        <f t="shared" ref="P61:P72" si="2">SUM(C61:O61)</f>
        <v>125</v>
      </c>
      <c r="Q61" s="1" t="str">
        <f>VLOOKUP(A61,Station_NRO!$A$2:$I$106,2,FALSE)</f>
        <v>Clark's Run (Tributary to POT)</v>
      </c>
      <c r="R61" s="1" t="str">
        <f>CONCATENATE(Q61," -  ",A61)</f>
        <v>Clark's Run (Tributary to POT) -  1ACLK002.40</v>
      </c>
      <c r="S61" s="1" t="str">
        <f>VLOOKUP(A61,Station_NRO!$A$2:$I$106,3,FALSE)</f>
        <v>Rt. 658</v>
      </c>
      <c r="T61" s="1" t="str">
        <f>VLOOKUP(A61,Station_NRO!$A$2:$I$106,9,FALSE)</f>
        <v>VAN-A02R</v>
      </c>
    </row>
    <row r="62" spans="1:20">
      <c r="A62" s="3" t="s">
        <v>34</v>
      </c>
      <c r="B62" s="3">
        <v>40480</v>
      </c>
      <c r="C62" s="1">
        <v>15</v>
      </c>
      <c r="D62" s="1">
        <v>12</v>
      </c>
      <c r="E62" s="1">
        <v>14</v>
      </c>
      <c r="F62" s="1">
        <v>11</v>
      </c>
      <c r="G62" s="1">
        <v>13</v>
      </c>
      <c r="J62" s="1">
        <v>14</v>
      </c>
      <c r="K62" s="1">
        <v>14</v>
      </c>
      <c r="L62" s="1">
        <v>14</v>
      </c>
      <c r="N62" s="1">
        <v>13</v>
      </c>
      <c r="O62" s="1">
        <v>14</v>
      </c>
      <c r="P62" s="20">
        <f t="shared" si="2"/>
        <v>134</v>
      </c>
      <c r="Q62" s="1" t="str">
        <f>VLOOKUP(A62,Station_NRO!$A$2:$I$106,2,FALSE)</f>
        <v>Clark's Run (Tributary to POT)</v>
      </c>
      <c r="S62" s="1" t="str">
        <f>VLOOKUP(A62,Station_NRO!$A$2:$I$106,3,FALSE)</f>
        <v>Rt. 658</v>
      </c>
      <c r="T62" s="1" t="str">
        <f>VLOOKUP(A62,Station_NRO!$A$2:$I$106,9,FALSE)</f>
        <v>VAN-A02R</v>
      </c>
    </row>
    <row r="63" spans="1:20">
      <c r="A63" s="3" t="s">
        <v>34</v>
      </c>
      <c r="B63" s="3">
        <v>40624</v>
      </c>
      <c r="C63" s="1">
        <v>14</v>
      </c>
      <c r="D63" s="1">
        <v>11</v>
      </c>
      <c r="E63" s="1">
        <v>12</v>
      </c>
      <c r="F63" s="1">
        <v>16</v>
      </c>
      <c r="G63" s="1">
        <v>18</v>
      </c>
      <c r="J63" s="1">
        <v>10</v>
      </c>
      <c r="K63" s="1">
        <v>8</v>
      </c>
      <c r="L63" s="1">
        <v>13</v>
      </c>
      <c r="N63" s="1">
        <v>14</v>
      </c>
      <c r="O63" s="1">
        <v>14</v>
      </c>
      <c r="P63" s="20">
        <f t="shared" si="2"/>
        <v>130</v>
      </c>
      <c r="Q63" s="1" t="str">
        <f>VLOOKUP(A63,Station_NRO!$A$2:$I$106,2,FALSE)</f>
        <v>Clark's Run (Tributary to POT)</v>
      </c>
      <c r="S63" s="1" t="str">
        <f>VLOOKUP(A63,Station_NRO!$A$2:$I$106,3,FALSE)</f>
        <v>Rt. 658</v>
      </c>
      <c r="T63" s="1" t="str">
        <f>VLOOKUP(A63,Station_NRO!$A$2:$I$106,9,FALSE)</f>
        <v>VAN-A02R</v>
      </c>
    </row>
    <row r="64" spans="1:20">
      <c r="A64" s="3" t="s">
        <v>34</v>
      </c>
      <c r="B64" s="3">
        <v>40815</v>
      </c>
      <c r="C64" s="1">
        <v>15</v>
      </c>
      <c r="D64" s="1">
        <v>10</v>
      </c>
      <c r="E64" s="1">
        <v>14</v>
      </c>
      <c r="F64" s="1">
        <v>16</v>
      </c>
      <c r="G64" s="1">
        <v>17</v>
      </c>
      <c r="J64" s="1">
        <v>10</v>
      </c>
      <c r="K64" s="1">
        <v>10</v>
      </c>
      <c r="L64" s="1">
        <v>12</v>
      </c>
      <c r="N64" s="1">
        <v>15</v>
      </c>
      <c r="O64" s="1">
        <v>15</v>
      </c>
      <c r="P64" s="20">
        <f t="shared" si="2"/>
        <v>134</v>
      </c>
      <c r="Q64" s="1" t="str">
        <f>VLOOKUP(A64,Station_NRO!$A$2:$I$106,2,FALSE)</f>
        <v>Clark's Run (Tributary to POT)</v>
      </c>
      <c r="S64" s="1" t="str">
        <f>VLOOKUP(A64,Station_NRO!$A$2:$I$106,3,FALSE)</f>
        <v>Rt. 658</v>
      </c>
      <c r="T64" s="1" t="str">
        <f>VLOOKUP(A64,Station_NRO!$A$2:$I$106,9,FALSE)</f>
        <v>VAN-A02R</v>
      </c>
    </row>
    <row r="65" spans="1:20">
      <c r="A65" s="3" t="s">
        <v>104</v>
      </c>
      <c r="B65" s="3">
        <v>40248</v>
      </c>
      <c r="C65" s="1">
        <v>19</v>
      </c>
      <c r="D65" s="1">
        <v>9</v>
      </c>
      <c r="E65" s="1">
        <v>9</v>
      </c>
      <c r="F65" s="1">
        <v>7</v>
      </c>
      <c r="G65" s="1">
        <v>20</v>
      </c>
      <c r="J65" s="1">
        <v>16</v>
      </c>
      <c r="K65" s="1">
        <v>12</v>
      </c>
      <c r="L65" s="1">
        <v>8</v>
      </c>
      <c r="N65" s="1">
        <v>13</v>
      </c>
      <c r="O65" s="1">
        <v>17</v>
      </c>
      <c r="P65" s="20">
        <f t="shared" si="2"/>
        <v>130</v>
      </c>
      <c r="Q65" s="1" t="str">
        <f>VLOOKUP(A65,Station_NRO!$A$2:$I$106,2,FALSE)</f>
        <v>Crooked Run (Tributary to NOG)</v>
      </c>
      <c r="R65" s="1" t="str">
        <f>CONCATENATE(Q65," -  ",A65)</f>
        <v>Crooked Run (Tributary to NOG) -  1ACRF001.18</v>
      </c>
      <c r="S65" s="1" t="str">
        <f>VLOOKUP(A65,Station_NRO!$A$2:$I$106,3,FALSE)</f>
        <v>Rt. 727</v>
      </c>
      <c r="T65" s="1" t="str">
        <f>VLOOKUP(A65,Station_NRO!$A$2:$I$106,9,FALSE)</f>
        <v>VAN-A06R</v>
      </c>
    </row>
    <row r="66" spans="1:20">
      <c r="A66" s="3" t="s">
        <v>104</v>
      </c>
      <c r="B66" s="3">
        <v>40479</v>
      </c>
      <c r="C66" s="1">
        <v>18</v>
      </c>
      <c r="D66" s="1">
        <v>14</v>
      </c>
      <c r="E66" s="1">
        <v>13</v>
      </c>
      <c r="F66" s="1">
        <v>11</v>
      </c>
      <c r="G66" s="1">
        <v>14</v>
      </c>
      <c r="J66" s="1">
        <v>17</v>
      </c>
      <c r="K66" s="1">
        <v>17</v>
      </c>
      <c r="L66" s="1">
        <v>9</v>
      </c>
      <c r="N66" s="1">
        <v>15</v>
      </c>
      <c r="O66" s="1">
        <v>13</v>
      </c>
      <c r="P66" s="20">
        <f t="shared" si="2"/>
        <v>141</v>
      </c>
      <c r="Q66" s="1" t="str">
        <f>VLOOKUP(A66,Station_NRO!$A$2:$I$106,2,FALSE)</f>
        <v>Crooked Run (Tributary to NOG)</v>
      </c>
      <c r="S66" s="1" t="str">
        <f>VLOOKUP(A66,Station_NRO!$A$2:$I$106,3,FALSE)</f>
        <v>Rt. 727</v>
      </c>
      <c r="T66" s="1" t="str">
        <f>VLOOKUP(A66,Station_NRO!$A$2:$I$106,9,FALSE)</f>
        <v>VAN-A06R</v>
      </c>
    </row>
    <row r="67" spans="1:20">
      <c r="A67" s="30" t="s">
        <v>122</v>
      </c>
      <c r="B67" s="30">
        <v>34597</v>
      </c>
      <c r="C67" s="4">
        <v>18</v>
      </c>
      <c r="D67" s="4">
        <v>15</v>
      </c>
      <c r="E67" s="4">
        <v>15</v>
      </c>
      <c r="F67" s="4">
        <v>14</v>
      </c>
      <c r="G67" s="4">
        <v>17</v>
      </c>
      <c r="H67" s="4"/>
      <c r="I67" s="4"/>
      <c r="J67" s="4">
        <v>16</v>
      </c>
      <c r="K67" s="4">
        <v>11</v>
      </c>
      <c r="L67" s="4">
        <v>17</v>
      </c>
      <c r="M67" s="4"/>
      <c r="N67" s="4">
        <v>17</v>
      </c>
      <c r="O67" s="4">
        <v>18</v>
      </c>
      <c r="P67" s="31">
        <f t="shared" si="2"/>
        <v>158</v>
      </c>
      <c r="Q67" s="4" t="str">
        <f>VLOOKUP(A67,Station_NRO!$A$2:$I$106,2,FALSE)</f>
        <v>Goose Creek</v>
      </c>
      <c r="R67" s="4" t="str">
        <f>CONCATENATE(Q67," -  ",A67)</f>
        <v>Goose Creek -  1AGOO002.38</v>
      </c>
      <c r="S67" s="1" t="str">
        <f>VLOOKUP(A67,Station_NRO!$A$2:$I$106,3,FALSE)</f>
        <v>Rt. 7</v>
      </c>
      <c r="T67" s="1" t="str">
        <f>VLOOKUP(A67,Station_NRO!$A$2:$I$106,9,FALSE)</f>
        <v>VAN-A08R</v>
      </c>
    </row>
    <row r="68" spans="1:20">
      <c r="A68" s="30" t="s">
        <v>122</v>
      </c>
      <c r="B68" s="30">
        <v>34814</v>
      </c>
      <c r="C68" s="4">
        <v>18</v>
      </c>
      <c r="D68" s="4">
        <v>16</v>
      </c>
      <c r="E68" s="4">
        <v>16</v>
      </c>
      <c r="F68" s="4">
        <v>16</v>
      </c>
      <c r="G68" s="4">
        <v>19</v>
      </c>
      <c r="H68" s="4"/>
      <c r="I68" s="4"/>
      <c r="J68" s="4">
        <v>17</v>
      </c>
      <c r="K68" s="4">
        <v>16</v>
      </c>
      <c r="L68" s="4">
        <v>18</v>
      </c>
      <c r="M68" s="4"/>
      <c r="N68" s="4">
        <v>18</v>
      </c>
      <c r="O68" s="4">
        <v>19</v>
      </c>
      <c r="P68" s="31">
        <f t="shared" si="2"/>
        <v>173</v>
      </c>
      <c r="Q68" s="4" t="str">
        <f>VLOOKUP(A68,Station_NRO!$A$2:$I$106,2,FALSE)</f>
        <v>Goose Creek</v>
      </c>
      <c r="R68" s="4"/>
      <c r="S68" s="1" t="str">
        <f>VLOOKUP(A68,Station_NRO!$A$2:$I$106,3,FALSE)</f>
        <v>Rt. 7</v>
      </c>
      <c r="T68" s="1" t="str">
        <f>VLOOKUP(A68,Station_NRO!$A$2:$I$106,9,FALSE)</f>
        <v>VAN-A08R</v>
      </c>
    </row>
    <row r="69" spans="1:20">
      <c r="A69" s="30" t="s">
        <v>122</v>
      </c>
      <c r="B69" s="30">
        <v>34998</v>
      </c>
      <c r="C69" s="4">
        <v>18</v>
      </c>
      <c r="D69" s="4">
        <v>18</v>
      </c>
      <c r="E69" s="4">
        <v>17</v>
      </c>
      <c r="F69" s="4">
        <v>17</v>
      </c>
      <c r="G69" s="4">
        <v>19</v>
      </c>
      <c r="H69" s="4"/>
      <c r="I69" s="4"/>
      <c r="J69" s="4">
        <v>16</v>
      </c>
      <c r="K69" s="4">
        <v>16</v>
      </c>
      <c r="L69" s="4">
        <v>17</v>
      </c>
      <c r="M69" s="4"/>
      <c r="N69" s="4">
        <v>17</v>
      </c>
      <c r="O69" s="4">
        <v>18</v>
      </c>
      <c r="P69" s="31">
        <f t="shared" si="2"/>
        <v>173</v>
      </c>
      <c r="Q69" s="4" t="str">
        <f>VLOOKUP(A69,Station_NRO!$A$2:$I$106,2,FALSE)</f>
        <v>Goose Creek</v>
      </c>
      <c r="R69" s="4"/>
      <c r="S69" s="1" t="str">
        <f>VLOOKUP(A69,Station_NRO!$A$2:$I$106,3,FALSE)</f>
        <v>Rt. 7</v>
      </c>
      <c r="T69" s="1" t="str">
        <f>VLOOKUP(A69,Station_NRO!$A$2:$I$106,9,FALSE)</f>
        <v>VAN-A08R</v>
      </c>
    </row>
    <row r="70" spans="1:20">
      <c r="A70" s="30" t="s">
        <v>122</v>
      </c>
      <c r="B70" s="30">
        <v>35206</v>
      </c>
      <c r="C70" s="4">
        <v>18</v>
      </c>
      <c r="D70" s="4">
        <v>18</v>
      </c>
      <c r="E70" s="4">
        <v>18</v>
      </c>
      <c r="F70" s="4">
        <v>17</v>
      </c>
      <c r="G70" s="4">
        <v>19</v>
      </c>
      <c r="H70" s="4"/>
      <c r="I70" s="4"/>
      <c r="J70" s="4">
        <v>17</v>
      </c>
      <c r="K70" s="4">
        <v>16</v>
      </c>
      <c r="L70" s="4">
        <v>17</v>
      </c>
      <c r="M70" s="4"/>
      <c r="N70" s="4">
        <v>18</v>
      </c>
      <c r="O70" s="4">
        <v>19</v>
      </c>
      <c r="P70" s="31">
        <f t="shared" si="2"/>
        <v>177</v>
      </c>
      <c r="Q70" s="4" t="str">
        <f>VLOOKUP(A70,Station_NRO!$A$2:$I$106,2,FALSE)</f>
        <v>Goose Creek</v>
      </c>
      <c r="R70" s="4"/>
      <c r="S70" s="1" t="str">
        <f>VLOOKUP(A70,Station_NRO!$A$2:$I$106,3,FALSE)</f>
        <v>Rt. 7</v>
      </c>
      <c r="T70" s="1" t="str">
        <f>VLOOKUP(A70,Station_NRO!$A$2:$I$106,9,FALSE)</f>
        <v>VAN-A08R</v>
      </c>
    </row>
    <row r="71" spans="1:20">
      <c r="A71" s="30" t="s">
        <v>122</v>
      </c>
      <c r="B71" s="30">
        <v>35362</v>
      </c>
      <c r="C71" s="4">
        <v>17</v>
      </c>
      <c r="D71" s="4">
        <v>17</v>
      </c>
      <c r="E71" s="4">
        <v>15</v>
      </c>
      <c r="F71" s="4">
        <v>16</v>
      </c>
      <c r="G71" s="4">
        <v>19</v>
      </c>
      <c r="H71" s="4"/>
      <c r="I71" s="4"/>
      <c r="J71" s="4">
        <v>15</v>
      </c>
      <c r="K71" s="4">
        <v>14</v>
      </c>
      <c r="L71" s="4">
        <v>16</v>
      </c>
      <c r="M71" s="4"/>
      <c r="N71" s="4">
        <v>19</v>
      </c>
      <c r="O71" s="4">
        <v>17</v>
      </c>
      <c r="P71" s="31">
        <f t="shared" si="2"/>
        <v>165</v>
      </c>
      <c r="Q71" s="4" t="str">
        <f>VLOOKUP(A71,Station_NRO!$A$2:$I$106,2,FALSE)</f>
        <v>Goose Creek</v>
      </c>
      <c r="R71" s="4"/>
      <c r="S71" s="1" t="str">
        <f>VLOOKUP(A71,Station_NRO!$A$2:$I$106,3,FALSE)</f>
        <v>Rt. 7</v>
      </c>
      <c r="T71" s="1" t="str">
        <f>VLOOKUP(A71,Station_NRO!$A$2:$I$106,9,FALSE)</f>
        <v>VAN-A08R</v>
      </c>
    </row>
    <row r="72" spans="1:20">
      <c r="A72" s="30" t="s">
        <v>122</v>
      </c>
      <c r="B72" s="30">
        <v>35542</v>
      </c>
      <c r="C72" s="4">
        <v>18</v>
      </c>
      <c r="D72" s="4">
        <v>16</v>
      </c>
      <c r="E72" s="4">
        <v>16</v>
      </c>
      <c r="F72" s="4">
        <v>16</v>
      </c>
      <c r="G72" s="4">
        <v>19</v>
      </c>
      <c r="H72" s="4"/>
      <c r="I72" s="4"/>
      <c r="J72" s="4">
        <v>16</v>
      </c>
      <c r="K72" s="4">
        <v>12</v>
      </c>
      <c r="L72" s="4">
        <v>18</v>
      </c>
      <c r="M72" s="4"/>
      <c r="N72" s="4">
        <v>18</v>
      </c>
      <c r="O72" s="4">
        <v>19</v>
      </c>
      <c r="P72" s="31">
        <f t="shared" si="2"/>
        <v>168</v>
      </c>
      <c r="Q72" s="4" t="str">
        <f>VLOOKUP(A72,Station_NRO!$A$2:$I$106,2,FALSE)</f>
        <v>Goose Creek</v>
      </c>
      <c r="R72" s="4"/>
      <c r="S72" s="1" t="str">
        <f>VLOOKUP(A72,Station_NRO!$A$2:$I$106,3,FALSE)</f>
        <v>Rt. 7</v>
      </c>
      <c r="T72" s="1" t="str">
        <f>VLOOKUP(A72,Station_NRO!$A$2:$I$106,9,FALSE)</f>
        <v>VAN-A08R</v>
      </c>
    </row>
    <row r="73" spans="1:20">
      <c r="A73" s="30" t="s">
        <v>122</v>
      </c>
      <c r="B73" s="30">
        <v>35669</v>
      </c>
      <c r="C73" s="4">
        <v>18</v>
      </c>
      <c r="D73" s="4">
        <v>18</v>
      </c>
      <c r="E73" s="4">
        <v>16</v>
      </c>
      <c r="F73" s="4">
        <v>17</v>
      </c>
      <c r="G73" s="4">
        <v>18</v>
      </c>
      <c r="H73" s="4"/>
      <c r="I73" s="4"/>
      <c r="J73" s="4">
        <v>16</v>
      </c>
      <c r="K73" s="4">
        <v>14</v>
      </c>
      <c r="L73" s="4">
        <v>17</v>
      </c>
      <c r="M73" s="4"/>
      <c r="N73" s="4">
        <v>18</v>
      </c>
      <c r="O73" s="4">
        <v>18</v>
      </c>
      <c r="P73" s="31">
        <f t="shared" ref="P73:P117" si="3">SUM(C73:O73)</f>
        <v>170</v>
      </c>
      <c r="Q73" s="4" t="str">
        <f>VLOOKUP(A73,Station_NRO!$A$2:$I$106,2,FALSE)</f>
        <v>Goose Creek</v>
      </c>
      <c r="R73" s="4"/>
      <c r="S73" s="1" t="str">
        <f>VLOOKUP(A73,Station_NRO!$A$2:$I$106,3,FALSE)</f>
        <v>Rt. 7</v>
      </c>
      <c r="T73" s="1" t="str">
        <f>VLOOKUP(A73,Station_NRO!$A$2:$I$106,9,FALSE)</f>
        <v>VAN-A08R</v>
      </c>
    </row>
    <row r="74" spans="1:20">
      <c r="A74" s="30" t="s">
        <v>122</v>
      </c>
      <c r="B74" s="30">
        <v>35991</v>
      </c>
      <c r="C74" s="4">
        <v>17</v>
      </c>
      <c r="D74" s="4">
        <v>17</v>
      </c>
      <c r="E74" s="4">
        <v>17</v>
      </c>
      <c r="F74" s="4">
        <v>18</v>
      </c>
      <c r="G74" s="4">
        <v>18</v>
      </c>
      <c r="H74" s="4"/>
      <c r="I74" s="4"/>
      <c r="J74" s="4">
        <v>16</v>
      </c>
      <c r="K74" s="4">
        <v>16</v>
      </c>
      <c r="L74" s="4">
        <v>17</v>
      </c>
      <c r="M74" s="4"/>
      <c r="N74" s="4">
        <v>18</v>
      </c>
      <c r="O74" s="4">
        <v>18</v>
      </c>
      <c r="P74" s="31">
        <f t="shared" si="3"/>
        <v>172</v>
      </c>
      <c r="Q74" s="4" t="str">
        <f>VLOOKUP(A74,Station_NRO!$A$2:$I$106,2,FALSE)</f>
        <v>Goose Creek</v>
      </c>
      <c r="R74" s="4"/>
      <c r="S74" s="1" t="str">
        <f>VLOOKUP(A74,Station_NRO!$A$2:$I$106,3,FALSE)</f>
        <v>Rt. 7</v>
      </c>
      <c r="T74" s="1" t="str">
        <f>VLOOKUP(A74,Station_NRO!$A$2:$I$106,9,FALSE)</f>
        <v>VAN-A08R</v>
      </c>
    </row>
    <row r="75" spans="1:20">
      <c r="A75" s="30" t="s">
        <v>122</v>
      </c>
      <c r="B75" s="30">
        <v>36066</v>
      </c>
      <c r="C75" s="4">
        <v>18</v>
      </c>
      <c r="D75" s="4">
        <v>18</v>
      </c>
      <c r="E75" s="4">
        <v>18</v>
      </c>
      <c r="F75" s="4">
        <v>16</v>
      </c>
      <c r="G75" s="4">
        <v>17</v>
      </c>
      <c r="H75" s="4"/>
      <c r="I75" s="4"/>
      <c r="J75" s="4">
        <v>17</v>
      </c>
      <c r="K75" s="4">
        <v>17</v>
      </c>
      <c r="L75" s="4">
        <v>17</v>
      </c>
      <c r="M75" s="4"/>
      <c r="N75" s="4">
        <v>19</v>
      </c>
      <c r="O75" s="4">
        <v>17</v>
      </c>
      <c r="P75" s="31">
        <f t="shared" si="3"/>
        <v>174</v>
      </c>
      <c r="Q75" s="4" t="str">
        <f>VLOOKUP(A75,Station_NRO!$A$2:$I$106,2,FALSE)</f>
        <v>Goose Creek</v>
      </c>
      <c r="R75" s="4"/>
      <c r="S75" s="1" t="str">
        <f>VLOOKUP(A75,Station_NRO!$A$2:$I$106,3,FALSE)</f>
        <v>Rt. 7</v>
      </c>
      <c r="T75" s="1" t="str">
        <f>VLOOKUP(A75,Station_NRO!$A$2:$I$106,9,FALSE)</f>
        <v>VAN-A08R</v>
      </c>
    </row>
    <row r="76" spans="1:20">
      <c r="A76" s="30" t="s">
        <v>122</v>
      </c>
      <c r="B76" s="30">
        <v>36318</v>
      </c>
      <c r="C76" s="4">
        <v>18</v>
      </c>
      <c r="D76" s="4">
        <v>16</v>
      </c>
      <c r="E76" s="4">
        <v>17</v>
      </c>
      <c r="F76" s="4">
        <v>17</v>
      </c>
      <c r="G76" s="4">
        <v>17</v>
      </c>
      <c r="H76" s="4"/>
      <c r="I76" s="4"/>
      <c r="J76" s="4">
        <v>15</v>
      </c>
      <c r="K76" s="4">
        <v>16</v>
      </c>
      <c r="L76" s="4">
        <v>17</v>
      </c>
      <c r="M76" s="4"/>
      <c r="N76" s="4">
        <v>18</v>
      </c>
      <c r="O76" s="4">
        <v>18</v>
      </c>
      <c r="P76" s="31">
        <f t="shared" si="3"/>
        <v>169</v>
      </c>
      <c r="Q76" s="4" t="str">
        <f>VLOOKUP(A76,Station_NRO!$A$2:$I$106,2,FALSE)</f>
        <v>Goose Creek</v>
      </c>
      <c r="R76" s="4"/>
      <c r="S76" s="1" t="str">
        <f>VLOOKUP(A76,Station_NRO!$A$2:$I$106,3,FALSE)</f>
        <v>Rt. 7</v>
      </c>
      <c r="T76" s="1" t="str">
        <f>VLOOKUP(A76,Station_NRO!$A$2:$I$106,9,FALSE)</f>
        <v>VAN-A08R</v>
      </c>
    </row>
    <row r="77" spans="1:20">
      <c r="A77" s="30" t="s">
        <v>122</v>
      </c>
      <c r="B77" s="30">
        <v>36780</v>
      </c>
      <c r="C77" s="4">
        <v>18</v>
      </c>
      <c r="D77" s="4">
        <v>17</v>
      </c>
      <c r="E77" s="4">
        <v>17</v>
      </c>
      <c r="F77" s="4">
        <v>17</v>
      </c>
      <c r="G77" s="4">
        <v>20</v>
      </c>
      <c r="H77" s="4"/>
      <c r="I77" s="4"/>
      <c r="J77" s="4">
        <v>17</v>
      </c>
      <c r="K77" s="4">
        <v>16</v>
      </c>
      <c r="L77" s="4">
        <v>17</v>
      </c>
      <c r="M77" s="4"/>
      <c r="N77" s="4">
        <v>19</v>
      </c>
      <c r="O77" s="4">
        <v>19</v>
      </c>
      <c r="P77" s="31">
        <f t="shared" si="3"/>
        <v>177</v>
      </c>
      <c r="Q77" s="4" t="str">
        <f>VLOOKUP(A77,Station_NRO!$A$2:$I$106,2,FALSE)</f>
        <v>Goose Creek</v>
      </c>
      <c r="R77" s="4"/>
      <c r="S77" s="1" t="str">
        <f>VLOOKUP(A77,Station_NRO!$A$2:$I$106,3,FALSE)</f>
        <v>Rt. 7</v>
      </c>
      <c r="T77" s="1" t="str">
        <f>VLOOKUP(A77,Station_NRO!$A$2:$I$106,9,FALSE)</f>
        <v>VAN-A08R</v>
      </c>
    </row>
    <row r="78" spans="1:20">
      <c r="A78" s="30" t="s">
        <v>122</v>
      </c>
      <c r="B78" s="30">
        <v>39554</v>
      </c>
      <c r="C78" s="4">
        <v>13</v>
      </c>
      <c r="D78" s="4">
        <v>10</v>
      </c>
      <c r="E78" s="4">
        <v>12</v>
      </c>
      <c r="F78" s="4">
        <v>17</v>
      </c>
      <c r="G78" s="4">
        <v>19</v>
      </c>
      <c r="H78" s="4"/>
      <c r="I78" s="4"/>
      <c r="J78" s="4">
        <v>8</v>
      </c>
      <c r="K78" s="4">
        <v>8</v>
      </c>
      <c r="L78" s="4">
        <v>10</v>
      </c>
      <c r="M78" s="4"/>
      <c r="N78" s="4">
        <v>17</v>
      </c>
      <c r="O78" s="4">
        <v>19</v>
      </c>
      <c r="P78" s="31">
        <f t="shared" si="3"/>
        <v>133</v>
      </c>
      <c r="Q78" s="4" t="str">
        <f>VLOOKUP(A78,Station_NRO!$A$2:$I$106,2,FALSE)</f>
        <v>Goose Creek</v>
      </c>
      <c r="R78" s="4"/>
      <c r="S78" s="1" t="str">
        <f>VLOOKUP(A78,Station_NRO!$A$2:$I$106,3,FALSE)</f>
        <v>Rt. 7</v>
      </c>
      <c r="T78" s="1" t="str">
        <f>VLOOKUP(A78,Station_NRO!$A$2:$I$106,9,FALSE)</f>
        <v>VAN-A08R</v>
      </c>
    </row>
    <row r="79" spans="1:20">
      <c r="A79" s="30" t="s">
        <v>122</v>
      </c>
      <c r="B79" s="30">
        <v>39777</v>
      </c>
      <c r="C79" s="4">
        <v>17</v>
      </c>
      <c r="D79" s="4">
        <v>12</v>
      </c>
      <c r="E79" s="4">
        <v>10</v>
      </c>
      <c r="F79" s="4">
        <v>14</v>
      </c>
      <c r="G79" s="4">
        <v>14</v>
      </c>
      <c r="H79" s="4"/>
      <c r="I79" s="4"/>
      <c r="J79" s="4">
        <v>16</v>
      </c>
      <c r="K79" s="4">
        <v>9</v>
      </c>
      <c r="L79" s="4">
        <v>14</v>
      </c>
      <c r="M79" s="4"/>
      <c r="N79" s="4">
        <v>16</v>
      </c>
      <c r="O79" s="4">
        <v>17</v>
      </c>
      <c r="P79" s="31">
        <f t="shared" si="3"/>
        <v>139</v>
      </c>
      <c r="Q79" s="4" t="str">
        <f>VLOOKUP(A79,Station_NRO!$A$2:$I$106,2,FALSE)</f>
        <v>Goose Creek</v>
      </c>
      <c r="R79" s="4"/>
      <c r="S79" s="1" t="str">
        <f>VLOOKUP(A79,Station_NRO!$A$2:$I$106,3,FALSE)</f>
        <v>Rt. 7</v>
      </c>
      <c r="T79" s="1" t="str">
        <f>VLOOKUP(A79,Station_NRO!$A$2:$I$106,9,FALSE)</f>
        <v>VAN-A08R</v>
      </c>
    </row>
    <row r="80" spans="1:20">
      <c r="A80" s="30" t="s">
        <v>122</v>
      </c>
      <c r="B80" s="30">
        <v>39955</v>
      </c>
      <c r="C80" s="4">
        <v>17</v>
      </c>
      <c r="D80" s="4">
        <v>11</v>
      </c>
      <c r="E80" s="4">
        <v>12</v>
      </c>
      <c r="F80" s="4">
        <v>16</v>
      </c>
      <c r="G80" s="4">
        <v>20</v>
      </c>
      <c r="H80" s="4"/>
      <c r="I80" s="4"/>
      <c r="J80" s="4">
        <v>16</v>
      </c>
      <c r="K80" s="4">
        <v>8</v>
      </c>
      <c r="L80" s="4">
        <v>16</v>
      </c>
      <c r="M80" s="4"/>
      <c r="N80" s="4">
        <v>17</v>
      </c>
      <c r="O80" s="4">
        <v>19</v>
      </c>
      <c r="P80" s="31">
        <f t="shared" si="3"/>
        <v>152</v>
      </c>
      <c r="Q80" s="4" t="str">
        <f>VLOOKUP(A80,Station_NRO!$A$2:$I$106,2,FALSE)</f>
        <v>Goose Creek</v>
      </c>
      <c r="R80" s="4"/>
      <c r="S80" s="1" t="str">
        <f>VLOOKUP(A80,Station_NRO!$A$2:$I$106,3,FALSE)</f>
        <v>Rt. 7</v>
      </c>
      <c r="T80" s="1" t="str">
        <f>VLOOKUP(A80,Station_NRO!$A$2:$I$106,9,FALSE)</f>
        <v>VAN-A08R</v>
      </c>
    </row>
    <row r="81" spans="1:20">
      <c r="A81" s="30" t="s">
        <v>122</v>
      </c>
      <c r="B81" s="30">
        <v>40081</v>
      </c>
      <c r="C81" s="4">
        <v>17</v>
      </c>
      <c r="D81" s="4">
        <v>7</v>
      </c>
      <c r="E81" s="4">
        <v>9</v>
      </c>
      <c r="F81" s="4">
        <v>13</v>
      </c>
      <c r="G81" s="4">
        <v>8</v>
      </c>
      <c r="H81" s="4"/>
      <c r="I81" s="4"/>
      <c r="J81" s="4">
        <v>15</v>
      </c>
      <c r="K81" s="4">
        <v>12</v>
      </c>
      <c r="L81" s="4">
        <v>16</v>
      </c>
      <c r="M81" s="4"/>
      <c r="N81" s="4">
        <v>16</v>
      </c>
      <c r="O81" s="4">
        <v>15</v>
      </c>
      <c r="P81" s="31">
        <f t="shared" si="3"/>
        <v>128</v>
      </c>
      <c r="Q81" s="4" t="str">
        <f>VLOOKUP(A81,Station_NRO!$A$2:$I$106,2,FALSE)</f>
        <v>Goose Creek</v>
      </c>
      <c r="R81" s="4"/>
      <c r="S81" s="1" t="str">
        <f>VLOOKUP(A81,Station_NRO!$A$2:$I$106,3,FALSE)</f>
        <v>Rt. 7</v>
      </c>
      <c r="T81" s="1" t="str">
        <f>VLOOKUP(A81,Station_NRO!$A$2:$I$106,9,FALSE)</f>
        <v>VAN-A08R</v>
      </c>
    </row>
    <row r="82" spans="1:20">
      <c r="A82" s="30" t="s">
        <v>123</v>
      </c>
      <c r="B82" s="30">
        <v>37518</v>
      </c>
      <c r="C82" s="4">
        <v>18</v>
      </c>
      <c r="D82" s="4">
        <v>14</v>
      </c>
      <c r="E82" s="4">
        <v>14</v>
      </c>
      <c r="F82" s="4">
        <v>17</v>
      </c>
      <c r="G82" s="4">
        <v>8</v>
      </c>
      <c r="H82" s="4"/>
      <c r="I82" s="4"/>
      <c r="J82" s="4">
        <v>12</v>
      </c>
      <c r="K82" s="4">
        <v>14</v>
      </c>
      <c r="L82" s="4">
        <v>14</v>
      </c>
      <c r="M82" s="4"/>
      <c r="N82" s="4">
        <v>18</v>
      </c>
      <c r="O82" s="4">
        <v>15</v>
      </c>
      <c r="P82" s="31">
        <f t="shared" si="3"/>
        <v>144</v>
      </c>
      <c r="Q82" s="4" t="str">
        <f>VLOOKUP(A82,Station_NRO!$A$2:$I$106,2,FALSE)</f>
        <v>Goose Creek</v>
      </c>
      <c r="R82" s="4" t="str">
        <f>CONCATENATE(Q82," -  ",A82)</f>
        <v>Goose Creek -  1AGOO003.18</v>
      </c>
      <c r="S82" s="1" t="str">
        <f>VLOOKUP(A82,Station_NRO!$A$2:$I$106,3,FALSE)</f>
        <v>Above Rt. 7</v>
      </c>
      <c r="T82" s="1" t="str">
        <f>VLOOKUP(A82,Station_NRO!$A$2:$I$106,9,FALSE)</f>
        <v>VAN-A08R</v>
      </c>
    </row>
    <row r="83" spans="1:20">
      <c r="A83" s="30" t="s">
        <v>42</v>
      </c>
      <c r="B83" s="30">
        <v>40995</v>
      </c>
      <c r="C83" s="4">
        <v>19</v>
      </c>
      <c r="D83" s="4">
        <v>10</v>
      </c>
      <c r="E83" s="4">
        <v>16</v>
      </c>
      <c r="F83" s="4">
        <v>3</v>
      </c>
      <c r="G83" s="4">
        <v>15</v>
      </c>
      <c r="H83" s="4"/>
      <c r="I83" s="4"/>
      <c r="J83" s="4">
        <v>3</v>
      </c>
      <c r="K83" s="4">
        <v>18</v>
      </c>
      <c r="L83" s="4">
        <v>3</v>
      </c>
      <c r="M83" s="4"/>
      <c r="N83" s="4">
        <v>3</v>
      </c>
      <c r="O83" s="4">
        <v>17</v>
      </c>
      <c r="P83" s="31">
        <f t="shared" si="3"/>
        <v>107</v>
      </c>
      <c r="Q83" s="4" t="str">
        <f>VLOOKUP(A83,Station_NRO!$A$2:$I$106,2,FALSE)</f>
        <v>Goose Creek</v>
      </c>
      <c r="R83" s="4" t="str">
        <f>CONCATENATE(Q83," -  ",A83)</f>
        <v>Goose Creek -  1AGOO018.17</v>
      </c>
      <c r="S83" s="1" t="str">
        <f>VLOOKUP(A83,Station_NRO!$A$2:$I$106,3,FALSE)</f>
        <v>Next to Rt. 733</v>
      </c>
      <c r="T83" s="1" t="str">
        <f>VLOOKUP(A83,Station_NRO!$A$2:$I$106,9,FALSE)</f>
        <v>VAN-A05R</v>
      </c>
    </row>
    <row r="84" spans="1:20">
      <c r="A84" s="30" t="s">
        <v>42</v>
      </c>
      <c r="B84" s="30">
        <v>41142</v>
      </c>
      <c r="C84" s="4">
        <v>19</v>
      </c>
      <c r="D84" s="4">
        <v>15</v>
      </c>
      <c r="E84" s="4">
        <v>18</v>
      </c>
      <c r="F84" s="4">
        <v>7</v>
      </c>
      <c r="G84" s="4">
        <v>7</v>
      </c>
      <c r="H84" s="4"/>
      <c r="I84" s="4"/>
      <c r="J84" s="4">
        <v>5</v>
      </c>
      <c r="K84" s="4">
        <v>20</v>
      </c>
      <c r="L84" s="4">
        <v>10</v>
      </c>
      <c r="M84" s="4"/>
      <c r="N84" s="4">
        <v>8</v>
      </c>
      <c r="O84" s="4">
        <v>11</v>
      </c>
      <c r="P84" s="31">
        <f t="shared" si="3"/>
        <v>120</v>
      </c>
      <c r="Q84" s="4" t="str">
        <f>VLOOKUP(A84,Station_NRO!$A$2:$I$106,2,FALSE)</f>
        <v>Goose Creek</v>
      </c>
      <c r="R84" s="4"/>
      <c r="S84" s="1" t="str">
        <f>VLOOKUP(A84,Station_NRO!$A$2:$I$106,3,FALSE)</f>
        <v>Next to Rt. 733</v>
      </c>
      <c r="T84" s="1" t="str">
        <f>VLOOKUP(A84,Station_NRO!$A$2:$I$106,9,FALSE)</f>
        <v>VAN-A05R</v>
      </c>
    </row>
    <row r="85" spans="1:20">
      <c r="A85" s="30" t="s">
        <v>124</v>
      </c>
      <c r="B85" s="30">
        <v>39210</v>
      </c>
      <c r="C85" s="4">
        <v>19</v>
      </c>
      <c r="D85" s="4">
        <v>16</v>
      </c>
      <c r="E85" s="4">
        <v>17</v>
      </c>
      <c r="F85" s="4">
        <v>13</v>
      </c>
      <c r="G85" s="4">
        <v>15</v>
      </c>
      <c r="H85" s="4"/>
      <c r="I85" s="4"/>
      <c r="J85" s="4">
        <v>12</v>
      </c>
      <c r="K85" s="4">
        <v>15</v>
      </c>
      <c r="L85" s="4">
        <v>14</v>
      </c>
      <c r="M85" s="4"/>
      <c r="N85" s="4">
        <v>15</v>
      </c>
      <c r="O85" s="4">
        <v>17</v>
      </c>
      <c r="P85" s="31">
        <f t="shared" si="3"/>
        <v>153</v>
      </c>
      <c r="Q85" s="4" t="str">
        <f>VLOOKUP(A85,Station_NRO!$A$2:$I$106,2,FALSE)</f>
        <v>Goose Creek</v>
      </c>
      <c r="R85" s="4" t="str">
        <f>CONCATENATE(Q85," -  ",A85)</f>
        <v>Goose Creek -  1AGOO021.28</v>
      </c>
      <c r="S85" s="1" t="str">
        <f>VLOOKUP(A85,Station_NRO!$A$2:$I$106,3,FALSE)</f>
        <v>Downstream from Rt. 734</v>
      </c>
      <c r="T85" s="1" t="str">
        <f>VLOOKUP(A85,Station_NRO!$A$2:$I$106,9,FALSE)</f>
        <v>VAN-A05R</v>
      </c>
    </row>
    <row r="86" spans="1:20">
      <c r="A86" s="30" t="s">
        <v>124</v>
      </c>
      <c r="B86" s="30">
        <v>39338</v>
      </c>
      <c r="C86" s="4">
        <v>18</v>
      </c>
      <c r="D86" s="4">
        <v>12</v>
      </c>
      <c r="E86" s="4">
        <v>15</v>
      </c>
      <c r="F86" s="4">
        <v>18</v>
      </c>
      <c r="G86" s="4">
        <v>6</v>
      </c>
      <c r="H86" s="4"/>
      <c r="I86" s="4"/>
      <c r="J86" s="4">
        <v>5</v>
      </c>
      <c r="K86" s="4">
        <v>15</v>
      </c>
      <c r="L86" s="4">
        <v>10</v>
      </c>
      <c r="M86" s="4"/>
      <c r="N86" s="4">
        <v>18</v>
      </c>
      <c r="O86" s="4">
        <v>8</v>
      </c>
      <c r="P86" s="31">
        <f t="shared" si="3"/>
        <v>125</v>
      </c>
      <c r="Q86" s="4" t="str">
        <f>VLOOKUP(A86,Station_NRO!$A$2:$I$106,2,FALSE)</f>
        <v>Goose Creek</v>
      </c>
      <c r="R86" s="4"/>
      <c r="S86" s="1" t="str">
        <f>VLOOKUP(A86,Station_NRO!$A$2:$I$106,3,FALSE)</f>
        <v>Downstream from Rt. 734</v>
      </c>
      <c r="T86" s="1" t="str">
        <f>VLOOKUP(A86,Station_NRO!$A$2:$I$106,9,FALSE)</f>
        <v>VAN-A05R</v>
      </c>
    </row>
    <row r="87" spans="1:20">
      <c r="A87" s="30" t="s">
        <v>44</v>
      </c>
      <c r="B87" s="30">
        <v>37055</v>
      </c>
      <c r="C87" s="4">
        <v>18</v>
      </c>
      <c r="D87" s="4">
        <v>18</v>
      </c>
      <c r="E87" s="4">
        <v>18</v>
      </c>
      <c r="F87" s="4">
        <v>17</v>
      </c>
      <c r="G87" s="4">
        <v>16</v>
      </c>
      <c r="H87" s="4"/>
      <c r="I87" s="4"/>
      <c r="J87" s="4">
        <v>18</v>
      </c>
      <c r="K87" s="4">
        <v>18</v>
      </c>
      <c r="L87" s="4">
        <v>16</v>
      </c>
      <c r="M87" s="4"/>
      <c r="N87" s="4">
        <v>18</v>
      </c>
      <c r="O87" s="4">
        <v>19</v>
      </c>
      <c r="P87" s="31">
        <f t="shared" si="3"/>
        <v>176</v>
      </c>
      <c r="Q87" s="4" t="str">
        <f>VLOOKUP(A87,Station_NRO!$A$2:$I$106,2,FALSE)</f>
        <v>Goose Creek</v>
      </c>
      <c r="R87" s="4" t="str">
        <f>CONCATENATE(Q87," -  ",A87)</f>
        <v>Goose Creek -  1AGOO022.44</v>
      </c>
      <c r="S87" s="1" t="str">
        <f>VLOOKUP(A87,Station_NRO!$A$2:$I$106,3,FALSE)</f>
        <v>Rt. 734</v>
      </c>
      <c r="T87" s="1" t="str">
        <f>VLOOKUP(A87,Station_NRO!$A$2:$I$106,9,FALSE)</f>
        <v>VAN-A05R</v>
      </c>
    </row>
    <row r="88" spans="1:20">
      <c r="A88" s="30" t="s">
        <v>44</v>
      </c>
      <c r="B88" s="30">
        <v>37173</v>
      </c>
      <c r="C88" s="4">
        <v>19</v>
      </c>
      <c r="D88" s="4">
        <v>20</v>
      </c>
      <c r="E88" s="4">
        <v>20</v>
      </c>
      <c r="F88" s="4">
        <v>18</v>
      </c>
      <c r="G88" s="4">
        <v>14</v>
      </c>
      <c r="H88" s="4"/>
      <c r="I88" s="4"/>
      <c r="J88" s="4">
        <v>17</v>
      </c>
      <c r="K88" s="4">
        <v>20</v>
      </c>
      <c r="L88" s="4">
        <v>16</v>
      </c>
      <c r="M88" s="4"/>
      <c r="N88" s="4">
        <v>18</v>
      </c>
      <c r="O88" s="4">
        <v>16</v>
      </c>
      <c r="P88" s="31">
        <f t="shared" si="3"/>
        <v>178</v>
      </c>
      <c r="Q88" s="4" t="str">
        <f>VLOOKUP(A88,Station_NRO!$A$2:$I$106,2,FALSE)</f>
        <v>Goose Creek</v>
      </c>
      <c r="R88" s="4"/>
      <c r="S88" s="1" t="str">
        <f>VLOOKUP(A88,Station_NRO!$A$2:$I$106,3,FALSE)</f>
        <v>Rt. 734</v>
      </c>
      <c r="T88" s="1" t="str">
        <f>VLOOKUP(A88,Station_NRO!$A$2:$I$106,9,FALSE)</f>
        <v>VAN-A05R</v>
      </c>
    </row>
    <row r="89" spans="1:20">
      <c r="A89" s="30" t="s">
        <v>44</v>
      </c>
      <c r="B89" s="30">
        <v>37418</v>
      </c>
      <c r="C89" s="4">
        <v>20</v>
      </c>
      <c r="D89" s="4">
        <v>18</v>
      </c>
      <c r="E89" s="4">
        <v>20</v>
      </c>
      <c r="F89" s="4">
        <v>18</v>
      </c>
      <c r="G89" s="4">
        <v>18</v>
      </c>
      <c r="H89" s="4"/>
      <c r="I89" s="4"/>
      <c r="J89" s="4">
        <v>17</v>
      </c>
      <c r="K89" s="4">
        <v>19</v>
      </c>
      <c r="L89" s="4">
        <v>16</v>
      </c>
      <c r="M89" s="4"/>
      <c r="N89" s="4">
        <v>18</v>
      </c>
      <c r="O89" s="4">
        <v>16</v>
      </c>
      <c r="P89" s="31">
        <f t="shared" si="3"/>
        <v>180</v>
      </c>
      <c r="Q89" s="4" t="str">
        <f>VLOOKUP(A89,Station_NRO!$A$2:$I$106,2,FALSE)</f>
        <v>Goose Creek</v>
      </c>
      <c r="R89" s="4"/>
      <c r="S89" s="1" t="str">
        <f>VLOOKUP(A89,Station_NRO!$A$2:$I$106,3,FALSE)</f>
        <v>Rt. 734</v>
      </c>
      <c r="T89" s="1" t="str">
        <f>VLOOKUP(A89,Station_NRO!$A$2:$I$106,9,FALSE)</f>
        <v>VAN-A05R</v>
      </c>
    </row>
    <row r="90" spans="1:20">
      <c r="A90" s="30" t="s">
        <v>44</v>
      </c>
      <c r="B90" s="30">
        <v>37525</v>
      </c>
      <c r="C90" s="4">
        <v>20</v>
      </c>
      <c r="D90" s="4">
        <v>18</v>
      </c>
      <c r="E90" s="4">
        <v>19</v>
      </c>
      <c r="F90" s="4">
        <v>17</v>
      </c>
      <c r="G90" s="4">
        <v>7</v>
      </c>
      <c r="H90" s="4"/>
      <c r="I90" s="4"/>
      <c r="J90" s="4">
        <v>16</v>
      </c>
      <c r="K90" s="4">
        <v>20</v>
      </c>
      <c r="L90" s="4">
        <v>16</v>
      </c>
      <c r="M90" s="4"/>
      <c r="N90" s="4">
        <v>18</v>
      </c>
      <c r="O90" s="4">
        <v>14</v>
      </c>
      <c r="P90" s="31">
        <f t="shared" si="3"/>
        <v>165</v>
      </c>
      <c r="Q90" s="4" t="str">
        <f>VLOOKUP(A90,Station_NRO!$A$2:$I$106,2,FALSE)</f>
        <v>Goose Creek</v>
      </c>
      <c r="R90" s="4"/>
      <c r="S90" s="1" t="str">
        <f>VLOOKUP(A90,Station_NRO!$A$2:$I$106,3,FALSE)</f>
        <v>Rt. 734</v>
      </c>
      <c r="T90" s="1" t="str">
        <f>VLOOKUP(A90,Station_NRO!$A$2:$I$106,9,FALSE)</f>
        <v>VAN-A05R</v>
      </c>
    </row>
    <row r="91" spans="1:20">
      <c r="A91" s="30" t="s">
        <v>44</v>
      </c>
      <c r="B91" s="30">
        <v>37810</v>
      </c>
      <c r="C91" s="4">
        <v>20</v>
      </c>
      <c r="D91" s="4">
        <v>20</v>
      </c>
      <c r="E91" s="4">
        <v>20</v>
      </c>
      <c r="F91" s="4">
        <v>15</v>
      </c>
      <c r="G91" s="4">
        <v>19</v>
      </c>
      <c r="H91" s="4"/>
      <c r="I91" s="4"/>
      <c r="J91" s="4">
        <v>15</v>
      </c>
      <c r="K91" s="4">
        <v>20</v>
      </c>
      <c r="L91" s="4">
        <v>14</v>
      </c>
      <c r="M91" s="4"/>
      <c r="N91" s="4">
        <v>17</v>
      </c>
      <c r="O91" s="4">
        <v>20</v>
      </c>
      <c r="P91" s="31">
        <f t="shared" si="3"/>
        <v>180</v>
      </c>
      <c r="Q91" s="4" t="str">
        <f>VLOOKUP(A91,Station_NRO!$A$2:$I$106,2,FALSE)</f>
        <v>Goose Creek</v>
      </c>
      <c r="R91" s="4"/>
      <c r="S91" s="1" t="str">
        <f>VLOOKUP(A91,Station_NRO!$A$2:$I$106,3,FALSE)</f>
        <v>Rt. 734</v>
      </c>
      <c r="T91" s="1" t="str">
        <f>VLOOKUP(A91,Station_NRO!$A$2:$I$106,9,FALSE)</f>
        <v>VAN-A05R</v>
      </c>
    </row>
    <row r="92" spans="1:20">
      <c r="A92" s="30" t="s">
        <v>44</v>
      </c>
      <c r="B92" s="30">
        <v>37916</v>
      </c>
      <c r="C92" s="4">
        <v>19</v>
      </c>
      <c r="D92" s="4">
        <v>16</v>
      </c>
      <c r="E92" s="4">
        <v>20</v>
      </c>
      <c r="F92" s="4">
        <v>16</v>
      </c>
      <c r="G92" s="4">
        <v>19</v>
      </c>
      <c r="H92" s="4"/>
      <c r="I92" s="4"/>
      <c r="J92" s="4">
        <v>18</v>
      </c>
      <c r="K92" s="4">
        <v>20</v>
      </c>
      <c r="L92" s="4">
        <v>16</v>
      </c>
      <c r="M92" s="4"/>
      <c r="N92" s="4">
        <v>18</v>
      </c>
      <c r="O92" s="4">
        <v>18</v>
      </c>
      <c r="P92" s="31">
        <f t="shared" si="3"/>
        <v>180</v>
      </c>
      <c r="Q92" s="4" t="str">
        <f>VLOOKUP(A92,Station_NRO!$A$2:$I$106,2,FALSE)</f>
        <v>Goose Creek</v>
      </c>
      <c r="R92" s="4"/>
      <c r="S92" s="1" t="str">
        <f>VLOOKUP(A92,Station_NRO!$A$2:$I$106,3,FALSE)</f>
        <v>Rt. 734</v>
      </c>
      <c r="T92" s="1" t="str">
        <f>VLOOKUP(A92,Station_NRO!$A$2:$I$106,9,FALSE)</f>
        <v>VAN-A05R</v>
      </c>
    </row>
    <row r="93" spans="1:20">
      <c r="A93" s="30" t="s">
        <v>44</v>
      </c>
      <c r="B93" s="30">
        <v>38131</v>
      </c>
      <c r="C93" s="4">
        <v>19</v>
      </c>
      <c r="D93" s="4">
        <v>17</v>
      </c>
      <c r="E93" s="4">
        <v>19</v>
      </c>
      <c r="F93" s="4">
        <v>16</v>
      </c>
      <c r="G93" s="4">
        <v>18</v>
      </c>
      <c r="H93" s="4"/>
      <c r="I93" s="4"/>
      <c r="J93" s="4">
        <v>16</v>
      </c>
      <c r="K93" s="4">
        <v>19</v>
      </c>
      <c r="L93" s="4">
        <v>16</v>
      </c>
      <c r="M93" s="4"/>
      <c r="N93" s="4">
        <v>17</v>
      </c>
      <c r="O93" s="4">
        <v>17</v>
      </c>
      <c r="P93" s="31">
        <f t="shared" si="3"/>
        <v>174</v>
      </c>
      <c r="Q93" s="4" t="str">
        <f>VLOOKUP(A93,Station_NRO!$A$2:$I$106,2,FALSE)</f>
        <v>Goose Creek</v>
      </c>
      <c r="R93" s="4"/>
      <c r="S93" s="1" t="str">
        <f>VLOOKUP(A93,Station_NRO!$A$2:$I$106,3,FALSE)</f>
        <v>Rt. 734</v>
      </c>
      <c r="T93" s="1" t="str">
        <f>VLOOKUP(A93,Station_NRO!$A$2:$I$106,9,FALSE)</f>
        <v>VAN-A05R</v>
      </c>
    </row>
    <row r="94" spans="1:20">
      <c r="A94" s="30" t="s">
        <v>44</v>
      </c>
      <c r="B94" s="30">
        <v>38280</v>
      </c>
      <c r="C94" s="4">
        <v>20</v>
      </c>
      <c r="D94" s="4">
        <v>18</v>
      </c>
      <c r="E94" s="4">
        <v>18</v>
      </c>
      <c r="F94" s="4">
        <v>16</v>
      </c>
      <c r="G94" s="4">
        <v>18</v>
      </c>
      <c r="H94" s="4"/>
      <c r="I94" s="4"/>
      <c r="J94" s="4">
        <v>16</v>
      </c>
      <c r="K94" s="4">
        <v>19</v>
      </c>
      <c r="L94" s="4">
        <v>15</v>
      </c>
      <c r="M94" s="4"/>
      <c r="N94" s="4">
        <v>17</v>
      </c>
      <c r="O94" s="4">
        <v>19</v>
      </c>
      <c r="P94" s="31">
        <f t="shared" si="3"/>
        <v>176</v>
      </c>
      <c r="Q94" s="4" t="str">
        <f>VLOOKUP(A94,Station_NRO!$A$2:$I$106,2,FALSE)</f>
        <v>Goose Creek</v>
      </c>
      <c r="R94" s="4"/>
      <c r="S94" s="1" t="str">
        <f>VLOOKUP(A94,Station_NRO!$A$2:$I$106,3,FALSE)</f>
        <v>Rt. 734</v>
      </c>
      <c r="T94" s="1" t="str">
        <f>VLOOKUP(A94,Station_NRO!$A$2:$I$106,9,FALSE)</f>
        <v>VAN-A05R</v>
      </c>
    </row>
    <row r="95" spans="1:20">
      <c r="A95" s="30" t="s">
        <v>44</v>
      </c>
      <c r="B95" s="30">
        <v>38488</v>
      </c>
      <c r="C95" s="4">
        <v>20</v>
      </c>
      <c r="D95" s="4">
        <v>14</v>
      </c>
      <c r="E95" s="4">
        <v>19</v>
      </c>
      <c r="F95" s="4">
        <v>17</v>
      </c>
      <c r="G95" s="4">
        <v>20</v>
      </c>
      <c r="H95" s="4"/>
      <c r="I95" s="4"/>
      <c r="J95" s="4">
        <v>16</v>
      </c>
      <c r="K95" s="4">
        <v>19</v>
      </c>
      <c r="L95" s="4">
        <v>14</v>
      </c>
      <c r="M95" s="4"/>
      <c r="N95" s="4">
        <v>18</v>
      </c>
      <c r="O95" s="4">
        <v>18</v>
      </c>
      <c r="P95" s="31">
        <f t="shared" si="3"/>
        <v>175</v>
      </c>
      <c r="Q95" s="4" t="str">
        <f>VLOOKUP(A95,Station_NRO!$A$2:$I$106,2,FALSE)</f>
        <v>Goose Creek</v>
      </c>
      <c r="R95" s="4"/>
      <c r="S95" s="1" t="str">
        <f>VLOOKUP(A95,Station_NRO!$A$2:$I$106,3,FALSE)</f>
        <v>Rt. 734</v>
      </c>
      <c r="T95" s="1" t="str">
        <f>VLOOKUP(A95,Station_NRO!$A$2:$I$106,9,FALSE)</f>
        <v>VAN-A05R</v>
      </c>
    </row>
    <row r="96" spans="1:20">
      <c r="A96" s="30" t="s">
        <v>44</v>
      </c>
      <c r="B96" s="30">
        <v>38608</v>
      </c>
      <c r="C96" s="4">
        <v>19</v>
      </c>
      <c r="D96" s="4">
        <v>15</v>
      </c>
      <c r="E96" s="4">
        <v>17</v>
      </c>
      <c r="F96" s="4">
        <v>16</v>
      </c>
      <c r="G96" s="4">
        <v>11</v>
      </c>
      <c r="H96" s="4"/>
      <c r="I96" s="4"/>
      <c r="J96" s="4">
        <v>11</v>
      </c>
      <c r="K96" s="4">
        <v>19</v>
      </c>
      <c r="L96" s="4">
        <v>12</v>
      </c>
      <c r="M96" s="4"/>
      <c r="N96" s="4">
        <v>18</v>
      </c>
      <c r="O96" s="4">
        <v>15</v>
      </c>
      <c r="P96" s="31">
        <f t="shared" si="3"/>
        <v>153</v>
      </c>
      <c r="Q96" s="4" t="str">
        <f>VLOOKUP(A96,Station_NRO!$A$2:$I$106,2,FALSE)</f>
        <v>Goose Creek</v>
      </c>
      <c r="R96" s="4"/>
      <c r="S96" s="1" t="str">
        <f>VLOOKUP(A96,Station_NRO!$A$2:$I$106,3,FALSE)</f>
        <v>Rt. 734</v>
      </c>
      <c r="T96" s="1" t="str">
        <f>VLOOKUP(A96,Station_NRO!$A$2:$I$106,9,FALSE)</f>
        <v>VAN-A05R</v>
      </c>
    </row>
    <row r="97" spans="1:20">
      <c r="A97" s="30" t="s">
        <v>44</v>
      </c>
      <c r="B97" s="30">
        <v>39394</v>
      </c>
      <c r="C97" s="4">
        <v>18</v>
      </c>
      <c r="D97" s="4">
        <v>15</v>
      </c>
      <c r="E97" s="4">
        <v>16</v>
      </c>
      <c r="F97" s="4">
        <v>12</v>
      </c>
      <c r="G97" s="4">
        <v>9</v>
      </c>
      <c r="H97" s="4"/>
      <c r="I97" s="4"/>
      <c r="J97" s="4">
        <v>13</v>
      </c>
      <c r="K97" s="4">
        <v>20</v>
      </c>
      <c r="L97" s="4">
        <v>13</v>
      </c>
      <c r="M97" s="4"/>
      <c r="N97" s="4">
        <v>15</v>
      </c>
      <c r="O97" s="4">
        <v>15</v>
      </c>
      <c r="P97" s="31">
        <f t="shared" si="3"/>
        <v>146</v>
      </c>
      <c r="Q97" s="4" t="str">
        <f>VLOOKUP(A97,Station_NRO!$A$2:$I$106,2,FALSE)</f>
        <v>Goose Creek</v>
      </c>
      <c r="R97" s="4"/>
      <c r="S97" s="1" t="str">
        <f>VLOOKUP(A97,Station_NRO!$A$2:$I$106,3,FALSE)</f>
        <v>Rt. 734</v>
      </c>
      <c r="T97" s="1" t="str">
        <f>VLOOKUP(A97,Station_NRO!$A$2:$I$106,9,FALSE)</f>
        <v>VAN-A05R</v>
      </c>
    </row>
    <row r="98" spans="1:20">
      <c r="A98" s="30" t="s">
        <v>44</v>
      </c>
      <c r="B98" s="30">
        <v>39554</v>
      </c>
      <c r="C98" s="4">
        <v>19</v>
      </c>
      <c r="D98" s="4">
        <v>12</v>
      </c>
      <c r="E98" s="4">
        <v>12</v>
      </c>
      <c r="F98" s="4">
        <v>17</v>
      </c>
      <c r="G98" s="4">
        <v>18</v>
      </c>
      <c r="H98" s="4"/>
      <c r="I98" s="4"/>
      <c r="J98" s="4">
        <v>14</v>
      </c>
      <c r="K98" s="4">
        <v>18</v>
      </c>
      <c r="L98" s="4">
        <v>10</v>
      </c>
      <c r="M98" s="4"/>
      <c r="N98" s="4">
        <v>17</v>
      </c>
      <c r="O98" s="4">
        <v>19</v>
      </c>
      <c r="P98" s="31">
        <f t="shared" si="3"/>
        <v>156</v>
      </c>
      <c r="Q98" s="4" t="str">
        <f>VLOOKUP(A98,Station_NRO!$A$2:$I$106,2,FALSE)</f>
        <v>Goose Creek</v>
      </c>
      <c r="R98" s="4"/>
      <c r="S98" s="1" t="str">
        <f>VLOOKUP(A98,Station_NRO!$A$2:$I$106,3,FALSE)</f>
        <v>Rt. 734</v>
      </c>
      <c r="T98" s="1" t="str">
        <f>VLOOKUP(A98,Station_NRO!$A$2:$I$106,9,FALSE)</f>
        <v>VAN-A05R</v>
      </c>
    </row>
    <row r="99" spans="1:20">
      <c r="A99" s="30" t="s">
        <v>44</v>
      </c>
      <c r="B99" s="30">
        <v>39757</v>
      </c>
      <c r="C99" s="4">
        <v>20</v>
      </c>
      <c r="D99" s="4">
        <v>15</v>
      </c>
      <c r="E99" s="4">
        <v>17</v>
      </c>
      <c r="F99" s="4">
        <v>15</v>
      </c>
      <c r="G99" s="4">
        <v>14</v>
      </c>
      <c r="H99" s="4"/>
      <c r="I99" s="4"/>
      <c r="J99" s="4">
        <v>12</v>
      </c>
      <c r="K99" s="4">
        <v>19</v>
      </c>
      <c r="L99" s="4">
        <v>13</v>
      </c>
      <c r="M99" s="4"/>
      <c r="N99" s="4">
        <v>17</v>
      </c>
      <c r="O99" s="4">
        <v>17</v>
      </c>
      <c r="P99" s="31">
        <f t="shared" si="3"/>
        <v>159</v>
      </c>
      <c r="Q99" s="4" t="str">
        <f>VLOOKUP(A99,Station_NRO!$A$2:$I$106,2,FALSE)</f>
        <v>Goose Creek</v>
      </c>
      <c r="R99" s="4"/>
      <c r="S99" s="1" t="str">
        <f>VLOOKUP(A99,Station_NRO!$A$2:$I$106,3,FALSE)</f>
        <v>Rt. 734</v>
      </c>
      <c r="T99" s="1" t="str">
        <f>VLOOKUP(A99,Station_NRO!$A$2:$I$106,9,FALSE)</f>
        <v>VAN-A05R</v>
      </c>
    </row>
    <row r="100" spans="1:20">
      <c r="A100" s="30" t="s">
        <v>44</v>
      </c>
      <c r="B100" s="30">
        <v>39955</v>
      </c>
      <c r="C100" s="4">
        <v>20</v>
      </c>
      <c r="D100" s="4">
        <v>15</v>
      </c>
      <c r="E100" s="4">
        <v>18</v>
      </c>
      <c r="F100" s="4">
        <v>13</v>
      </c>
      <c r="G100" s="4">
        <v>20</v>
      </c>
      <c r="H100" s="4"/>
      <c r="I100" s="4"/>
      <c r="J100" s="4">
        <v>13</v>
      </c>
      <c r="K100" s="4">
        <v>18</v>
      </c>
      <c r="L100" s="4">
        <v>5</v>
      </c>
      <c r="M100" s="4"/>
      <c r="N100" s="4">
        <v>19</v>
      </c>
      <c r="O100" s="4">
        <v>19</v>
      </c>
      <c r="P100" s="31">
        <f t="shared" si="3"/>
        <v>160</v>
      </c>
      <c r="Q100" s="4" t="str">
        <f>VLOOKUP(A100,Station_NRO!$A$2:$I$106,2,FALSE)</f>
        <v>Goose Creek</v>
      </c>
      <c r="R100" s="4"/>
      <c r="S100" s="1" t="str">
        <f>VLOOKUP(A100,Station_NRO!$A$2:$I$106,3,FALSE)</f>
        <v>Rt. 734</v>
      </c>
      <c r="T100" s="1" t="str">
        <f>VLOOKUP(A100,Station_NRO!$A$2:$I$106,9,FALSE)</f>
        <v>VAN-A05R</v>
      </c>
    </row>
    <row r="101" spans="1:20">
      <c r="A101" s="30" t="s">
        <v>44</v>
      </c>
      <c r="B101" s="30">
        <v>40081</v>
      </c>
      <c r="C101" s="4">
        <v>18</v>
      </c>
      <c r="D101" s="4">
        <v>15</v>
      </c>
      <c r="E101" s="4">
        <v>14</v>
      </c>
      <c r="F101" s="4">
        <v>12</v>
      </c>
      <c r="G101" s="4">
        <v>10</v>
      </c>
      <c r="H101" s="4"/>
      <c r="I101" s="4"/>
      <c r="J101" s="4">
        <v>15</v>
      </c>
      <c r="K101" s="4">
        <v>13</v>
      </c>
      <c r="L101" s="4">
        <v>10</v>
      </c>
      <c r="M101" s="4"/>
      <c r="N101" s="4">
        <v>16</v>
      </c>
      <c r="O101" s="4">
        <v>15</v>
      </c>
      <c r="P101" s="31">
        <f t="shared" si="3"/>
        <v>138</v>
      </c>
      <c r="Q101" s="4" t="str">
        <f>VLOOKUP(A101,Station_NRO!$A$2:$I$106,2,FALSE)</f>
        <v>Goose Creek</v>
      </c>
      <c r="R101" s="4"/>
      <c r="S101" s="1" t="str">
        <f>VLOOKUP(A101,Station_NRO!$A$2:$I$106,3,FALSE)</f>
        <v>Rt. 734</v>
      </c>
      <c r="T101" s="1" t="str">
        <f>VLOOKUP(A101,Station_NRO!$A$2:$I$106,9,FALSE)</f>
        <v>VAN-A05R</v>
      </c>
    </row>
    <row r="102" spans="1:20">
      <c r="A102" s="30" t="s">
        <v>44</v>
      </c>
      <c r="B102" s="30">
        <v>40305</v>
      </c>
      <c r="C102" s="4">
        <v>20</v>
      </c>
      <c r="D102" s="4">
        <v>14</v>
      </c>
      <c r="E102" s="4">
        <v>16</v>
      </c>
      <c r="F102" s="4">
        <v>15</v>
      </c>
      <c r="G102" s="4">
        <v>20</v>
      </c>
      <c r="H102" s="4"/>
      <c r="I102" s="4"/>
      <c r="J102" s="4">
        <v>14</v>
      </c>
      <c r="K102" s="4">
        <v>16</v>
      </c>
      <c r="L102" s="4">
        <v>12</v>
      </c>
      <c r="M102" s="4"/>
      <c r="N102" s="4">
        <v>15</v>
      </c>
      <c r="O102" s="4">
        <v>20</v>
      </c>
      <c r="P102" s="31">
        <f t="shared" si="3"/>
        <v>162</v>
      </c>
      <c r="Q102" s="4" t="str">
        <f>VLOOKUP(A102,Station_NRO!$A$2:$I$106,2,FALSE)</f>
        <v>Goose Creek</v>
      </c>
      <c r="R102" s="4"/>
      <c r="S102" s="1" t="str">
        <f>VLOOKUP(A102,Station_NRO!$A$2:$I$106,3,FALSE)</f>
        <v>Rt. 734</v>
      </c>
      <c r="T102" s="1" t="str">
        <f>VLOOKUP(A102,Station_NRO!$A$2:$I$106,9,FALSE)</f>
        <v>VAN-A05R</v>
      </c>
    </row>
    <row r="103" spans="1:20">
      <c r="A103" s="30" t="s">
        <v>44</v>
      </c>
      <c r="B103" s="30">
        <v>40463</v>
      </c>
      <c r="C103" s="4">
        <v>15</v>
      </c>
      <c r="D103" s="4">
        <v>15</v>
      </c>
      <c r="E103" s="4">
        <v>17</v>
      </c>
      <c r="F103" s="4">
        <v>17</v>
      </c>
      <c r="G103" s="4">
        <v>15</v>
      </c>
      <c r="H103" s="4"/>
      <c r="I103" s="4"/>
      <c r="J103" s="4">
        <v>11</v>
      </c>
      <c r="K103" s="4">
        <v>17</v>
      </c>
      <c r="L103" s="4">
        <v>12</v>
      </c>
      <c r="M103" s="4"/>
      <c r="N103" s="4">
        <v>18</v>
      </c>
      <c r="O103" s="4">
        <v>18</v>
      </c>
      <c r="P103" s="31">
        <f t="shared" si="3"/>
        <v>155</v>
      </c>
      <c r="Q103" s="4" t="str">
        <f>VLOOKUP(A103,Station_NRO!$A$2:$I$106,2,FALSE)</f>
        <v>Goose Creek</v>
      </c>
      <c r="R103" s="4"/>
      <c r="S103" s="1" t="str">
        <f>VLOOKUP(A103,Station_NRO!$A$2:$I$106,3,FALSE)</f>
        <v>Rt. 734</v>
      </c>
      <c r="T103" s="1" t="str">
        <f>VLOOKUP(A103,Station_NRO!$A$2:$I$106,9,FALSE)</f>
        <v>VAN-A05R</v>
      </c>
    </row>
    <row r="104" spans="1:20">
      <c r="A104" s="3" t="s">
        <v>45</v>
      </c>
      <c r="B104" s="3">
        <v>40273</v>
      </c>
      <c r="C104" s="1">
        <v>19</v>
      </c>
      <c r="D104" s="1">
        <v>8</v>
      </c>
      <c r="E104" s="1">
        <v>8</v>
      </c>
      <c r="F104" s="1">
        <v>10</v>
      </c>
      <c r="G104" s="1">
        <v>20</v>
      </c>
      <c r="J104" s="1">
        <v>11</v>
      </c>
      <c r="K104" s="1">
        <v>13</v>
      </c>
      <c r="L104" s="1">
        <v>11</v>
      </c>
      <c r="N104" s="1">
        <v>13</v>
      </c>
      <c r="O104" s="1">
        <v>18</v>
      </c>
      <c r="P104" s="20">
        <f t="shared" si="3"/>
        <v>131</v>
      </c>
      <c r="Q104" s="1" t="str">
        <f>VLOOKUP(A104,Station_NRO!$A$2:$I$106,2,FALSE)</f>
        <v>Goose Creek</v>
      </c>
      <c r="R104" s="1" t="str">
        <f>CONCATENATE(Q104," -  ",A104)</f>
        <v>Goose Creek -  1AGOO030.75</v>
      </c>
      <c r="S104" s="1" t="str">
        <f>VLOOKUP(A104,Station_NRO!$A$2:$I$106,3,FALSE)</f>
        <v>Rt. 611</v>
      </c>
      <c r="T104" s="1" t="str">
        <f>VLOOKUP(A104,Station_NRO!$A$2:$I$106,9,FALSE)</f>
        <v>VAN-A05R</v>
      </c>
    </row>
    <row r="105" spans="1:20">
      <c r="A105" s="3" t="s">
        <v>45</v>
      </c>
      <c r="B105" s="3">
        <v>40463</v>
      </c>
      <c r="C105" s="1">
        <v>18</v>
      </c>
      <c r="D105" s="1">
        <v>13</v>
      </c>
      <c r="E105" s="1">
        <v>13</v>
      </c>
      <c r="F105" s="1">
        <v>13</v>
      </c>
      <c r="G105" s="1">
        <v>14</v>
      </c>
      <c r="J105" s="1">
        <v>7</v>
      </c>
      <c r="K105" s="1">
        <v>15</v>
      </c>
      <c r="L105" s="1">
        <v>12</v>
      </c>
      <c r="N105" s="1">
        <v>15</v>
      </c>
      <c r="O105" s="1">
        <v>14</v>
      </c>
      <c r="P105" s="20">
        <f t="shared" si="3"/>
        <v>134</v>
      </c>
      <c r="Q105" s="1" t="str">
        <f>VLOOKUP(A105,Station_NRO!$A$2:$I$106,2,FALSE)</f>
        <v>Goose Creek</v>
      </c>
      <c r="S105" s="1" t="str">
        <f>VLOOKUP(A105,Station_NRO!$A$2:$I$106,3,FALSE)</f>
        <v>Rt. 611</v>
      </c>
      <c r="T105" s="1" t="str">
        <f>VLOOKUP(A105,Station_NRO!$A$2:$I$106,9,FALSE)</f>
        <v>VAN-A05R</v>
      </c>
    </row>
    <row r="106" spans="1:20">
      <c r="A106" s="3" t="s">
        <v>45</v>
      </c>
      <c r="B106" s="3">
        <v>40702</v>
      </c>
      <c r="C106" s="1">
        <v>18</v>
      </c>
      <c r="D106" s="1">
        <v>9</v>
      </c>
      <c r="E106" s="1">
        <v>13</v>
      </c>
      <c r="F106" s="1">
        <v>13</v>
      </c>
      <c r="G106" s="1">
        <v>17</v>
      </c>
      <c r="J106" s="1">
        <v>12</v>
      </c>
      <c r="K106" s="1">
        <v>14</v>
      </c>
      <c r="L106" s="1">
        <v>13</v>
      </c>
      <c r="N106" s="1">
        <v>15</v>
      </c>
      <c r="O106" s="1">
        <v>17</v>
      </c>
      <c r="P106" s="20">
        <f t="shared" si="3"/>
        <v>141</v>
      </c>
      <c r="Q106" s="1" t="str">
        <f>VLOOKUP(A106,Station_NRO!$A$2:$I$106,2,FALSE)</f>
        <v>Goose Creek</v>
      </c>
      <c r="S106" s="1" t="str">
        <f>VLOOKUP(A106,Station_NRO!$A$2:$I$106,3,FALSE)</f>
        <v>Rt. 611</v>
      </c>
      <c r="T106" s="1" t="str">
        <f>VLOOKUP(A106,Station_NRO!$A$2:$I$106,9,FALSE)</f>
        <v>VAN-A05R</v>
      </c>
    </row>
    <row r="107" spans="1:20">
      <c r="A107" s="3" t="s">
        <v>125</v>
      </c>
      <c r="B107" s="3">
        <v>38827</v>
      </c>
      <c r="C107" s="1">
        <v>16</v>
      </c>
      <c r="D107" s="1">
        <v>8</v>
      </c>
      <c r="E107" s="1">
        <v>10</v>
      </c>
      <c r="F107" s="1">
        <v>13</v>
      </c>
      <c r="G107" s="1">
        <v>13</v>
      </c>
      <c r="J107" s="1">
        <v>12</v>
      </c>
      <c r="K107" s="1">
        <v>9</v>
      </c>
      <c r="L107" s="1">
        <v>8</v>
      </c>
      <c r="N107" s="1">
        <v>15</v>
      </c>
      <c r="O107" s="1">
        <v>14</v>
      </c>
      <c r="P107" s="20">
        <f t="shared" si="3"/>
        <v>118</v>
      </c>
      <c r="Q107" s="1" t="str">
        <f>VLOOKUP(A107,Station_NRO!$A$2:$I$106,2,FALSE)</f>
        <v>Goose Creek</v>
      </c>
      <c r="R107" s="1" t="str">
        <f>CONCATENATE(Q107," -  ",A107)</f>
        <v>Goose Creek -  1AGOO036.47</v>
      </c>
      <c r="S107" s="1" t="str">
        <f>VLOOKUP(A107,Station_NRO!$A$2:$I$106,3,FALSE)</f>
        <v>Downstream from Rt. 710</v>
      </c>
      <c r="T107" s="1" t="str">
        <f>VLOOKUP(A107,Station_NRO!$A$2:$I$106,9,FALSE)</f>
        <v>VAN-A04R</v>
      </c>
    </row>
    <row r="108" spans="1:20">
      <c r="A108" s="3" t="s">
        <v>125</v>
      </c>
      <c r="B108" s="3">
        <v>39015</v>
      </c>
      <c r="C108" s="1">
        <v>15</v>
      </c>
      <c r="D108" s="1">
        <v>13</v>
      </c>
      <c r="E108" s="1">
        <v>11</v>
      </c>
      <c r="F108" s="1">
        <v>14</v>
      </c>
      <c r="G108" s="1">
        <v>13</v>
      </c>
      <c r="J108" s="1">
        <v>14</v>
      </c>
      <c r="K108" s="1">
        <v>11</v>
      </c>
      <c r="L108" s="1">
        <v>13</v>
      </c>
      <c r="N108" s="1">
        <v>12</v>
      </c>
      <c r="O108" s="1">
        <v>16</v>
      </c>
      <c r="P108" s="20">
        <f t="shared" si="3"/>
        <v>132</v>
      </c>
      <c r="Q108" s="1" t="str">
        <f>VLOOKUP(A108,Station_NRO!$A$2:$I$106,2,FALSE)</f>
        <v>Goose Creek</v>
      </c>
      <c r="S108" s="1" t="str">
        <f>VLOOKUP(A108,Station_NRO!$A$2:$I$106,3,FALSE)</f>
        <v>Downstream from Rt. 710</v>
      </c>
      <c r="T108" s="1" t="str">
        <f>VLOOKUP(A108,Station_NRO!$A$2:$I$106,9,FALSE)</f>
        <v>VAN-A04R</v>
      </c>
    </row>
    <row r="109" spans="1:20">
      <c r="A109" s="3" t="s">
        <v>126</v>
      </c>
      <c r="B109" s="3">
        <v>34610</v>
      </c>
      <c r="C109" s="1">
        <v>16</v>
      </c>
      <c r="D109" s="1">
        <v>16</v>
      </c>
      <c r="E109" s="1">
        <v>16</v>
      </c>
      <c r="F109" s="1">
        <v>16</v>
      </c>
      <c r="G109" s="1">
        <v>18</v>
      </c>
      <c r="J109" s="1">
        <v>17</v>
      </c>
      <c r="K109" s="1">
        <v>15</v>
      </c>
      <c r="L109" s="1">
        <v>16</v>
      </c>
      <c r="N109" s="1">
        <v>17</v>
      </c>
      <c r="O109" s="1">
        <v>15</v>
      </c>
      <c r="P109" s="20">
        <f t="shared" si="3"/>
        <v>162</v>
      </c>
      <c r="Q109" s="1" t="str">
        <f>VLOOKUP(A109,Station_NRO!$A$2:$I$106,2,FALSE)</f>
        <v>Goose Creek</v>
      </c>
      <c r="R109" s="1" t="str">
        <f>CONCATENATE(Q109," -  ",A109)</f>
        <v>Goose Creek -  1AGOO044.36</v>
      </c>
      <c r="S109" s="1" t="str">
        <f>VLOOKUP(A109,Station_NRO!$A$2:$I$106,3,FALSE)</f>
        <v>Rt. 17</v>
      </c>
      <c r="T109" s="1" t="str">
        <f>VLOOKUP(A109,Station_NRO!$A$2:$I$106,9,FALSE)</f>
        <v>VAN-A04R</v>
      </c>
    </row>
    <row r="110" spans="1:20">
      <c r="A110" s="3" t="s">
        <v>126</v>
      </c>
      <c r="B110" s="3">
        <v>34837</v>
      </c>
      <c r="C110" s="1">
        <v>17</v>
      </c>
      <c r="D110" s="1">
        <v>18</v>
      </c>
      <c r="E110" s="1">
        <v>19</v>
      </c>
      <c r="F110" s="1">
        <v>17</v>
      </c>
      <c r="G110" s="1">
        <v>17</v>
      </c>
      <c r="J110" s="1">
        <v>18</v>
      </c>
      <c r="K110" s="1">
        <v>17</v>
      </c>
      <c r="L110" s="1">
        <v>18</v>
      </c>
      <c r="N110" s="1">
        <v>19</v>
      </c>
      <c r="O110" s="1">
        <v>18</v>
      </c>
      <c r="P110" s="20">
        <f t="shared" si="3"/>
        <v>178</v>
      </c>
      <c r="Q110" s="1" t="str">
        <f>VLOOKUP(A110,Station_NRO!$A$2:$I$106,2,FALSE)</f>
        <v>Goose Creek</v>
      </c>
      <c r="S110" s="1" t="str">
        <f>VLOOKUP(A110,Station_NRO!$A$2:$I$106,3,FALSE)</f>
        <v>Rt. 17</v>
      </c>
      <c r="T110" s="1" t="str">
        <f>VLOOKUP(A110,Station_NRO!$A$2:$I$106,9,FALSE)</f>
        <v>VAN-A04R</v>
      </c>
    </row>
    <row r="111" spans="1:20">
      <c r="A111" s="3" t="s">
        <v>126</v>
      </c>
      <c r="B111" s="3">
        <v>34970</v>
      </c>
      <c r="C111" s="1">
        <v>16</v>
      </c>
      <c r="D111" s="1">
        <v>18</v>
      </c>
      <c r="E111" s="1">
        <v>18</v>
      </c>
      <c r="F111" s="1">
        <v>17</v>
      </c>
      <c r="G111" s="1">
        <v>18</v>
      </c>
      <c r="J111" s="1">
        <v>18</v>
      </c>
      <c r="K111" s="1">
        <v>19</v>
      </c>
      <c r="L111" s="1">
        <v>17</v>
      </c>
      <c r="N111" s="1">
        <v>18</v>
      </c>
      <c r="O111" s="1">
        <v>17</v>
      </c>
      <c r="P111" s="20">
        <f t="shared" si="3"/>
        <v>176</v>
      </c>
      <c r="Q111" s="1" t="str">
        <f>VLOOKUP(A111,Station_NRO!$A$2:$I$106,2,FALSE)</f>
        <v>Goose Creek</v>
      </c>
      <c r="S111" s="1" t="str">
        <f>VLOOKUP(A111,Station_NRO!$A$2:$I$106,3,FALSE)</f>
        <v>Rt. 17</v>
      </c>
      <c r="T111" s="1" t="str">
        <f>VLOOKUP(A111,Station_NRO!$A$2:$I$106,9,FALSE)</f>
        <v>VAN-A04R</v>
      </c>
    </row>
    <row r="112" spans="1:20">
      <c r="A112" s="3" t="s">
        <v>126</v>
      </c>
      <c r="B112" s="3">
        <v>35205</v>
      </c>
      <c r="C112" s="1">
        <v>19</v>
      </c>
      <c r="D112" s="1">
        <v>19</v>
      </c>
      <c r="E112" s="1">
        <v>19</v>
      </c>
      <c r="F112" s="1">
        <v>17</v>
      </c>
      <c r="G112" s="1">
        <v>18</v>
      </c>
      <c r="J112" s="1">
        <v>18</v>
      </c>
      <c r="K112" s="1">
        <v>18</v>
      </c>
      <c r="L112" s="1">
        <v>19</v>
      </c>
      <c r="N112" s="1">
        <v>18</v>
      </c>
      <c r="O112" s="1">
        <v>18</v>
      </c>
      <c r="P112" s="20">
        <f t="shared" si="3"/>
        <v>183</v>
      </c>
      <c r="Q112" s="1" t="str">
        <f>VLOOKUP(A112,Station_NRO!$A$2:$I$106,2,FALSE)</f>
        <v>Goose Creek</v>
      </c>
      <c r="S112" s="1" t="str">
        <f>VLOOKUP(A112,Station_NRO!$A$2:$I$106,3,FALSE)</f>
        <v>Rt. 17</v>
      </c>
      <c r="T112" s="1" t="str">
        <f>VLOOKUP(A112,Station_NRO!$A$2:$I$106,9,FALSE)</f>
        <v>VAN-A04R</v>
      </c>
    </row>
    <row r="113" spans="1:20">
      <c r="A113" s="3" t="s">
        <v>126</v>
      </c>
      <c r="B113" s="3">
        <v>35387</v>
      </c>
      <c r="C113" s="1">
        <v>18</v>
      </c>
      <c r="D113" s="1">
        <v>17</v>
      </c>
      <c r="E113" s="1">
        <v>17</v>
      </c>
      <c r="F113" s="1">
        <v>17</v>
      </c>
      <c r="G113" s="1">
        <v>18</v>
      </c>
      <c r="J113" s="1">
        <v>17</v>
      </c>
      <c r="K113" s="1">
        <v>17</v>
      </c>
      <c r="L113" s="1">
        <v>17</v>
      </c>
      <c r="N113" s="1">
        <v>18</v>
      </c>
      <c r="O113" s="1">
        <v>18</v>
      </c>
      <c r="P113" s="20">
        <f t="shared" si="3"/>
        <v>174</v>
      </c>
      <c r="Q113" s="1" t="str">
        <f>VLOOKUP(A113,Station_NRO!$A$2:$I$106,2,FALSE)</f>
        <v>Goose Creek</v>
      </c>
      <c r="S113" s="1" t="str">
        <f>VLOOKUP(A113,Station_NRO!$A$2:$I$106,3,FALSE)</f>
        <v>Rt. 17</v>
      </c>
      <c r="T113" s="1" t="str">
        <f>VLOOKUP(A113,Station_NRO!$A$2:$I$106,9,FALSE)</f>
        <v>VAN-A04R</v>
      </c>
    </row>
    <row r="114" spans="1:20">
      <c r="A114" s="3" t="s">
        <v>50</v>
      </c>
      <c r="B114" s="3">
        <v>40624</v>
      </c>
      <c r="C114" s="1">
        <v>12</v>
      </c>
      <c r="D114" s="1">
        <v>10</v>
      </c>
      <c r="E114" s="1">
        <v>12</v>
      </c>
      <c r="F114" s="1">
        <v>12</v>
      </c>
      <c r="G114" s="1">
        <v>18</v>
      </c>
      <c r="J114" s="1">
        <v>10</v>
      </c>
      <c r="K114" s="1">
        <v>7</v>
      </c>
      <c r="L114" s="1">
        <v>14</v>
      </c>
      <c r="N114" s="1">
        <v>14</v>
      </c>
      <c r="O114" s="1">
        <v>14</v>
      </c>
      <c r="P114" s="20">
        <f t="shared" si="3"/>
        <v>123</v>
      </c>
      <c r="Q114" s="1" t="str">
        <f>VLOOKUP(A114,Station_NRO!$A$2:$I$106,2,FALSE)</f>
        <v>Limestone Branch</v>
      </c>
      <c r="R114" s="1" t="str">
        <f>CONCATENATE(Q114," -  ",A114)</f>
        <v>Limestone Branch -  1ALIM001.16</v>
      </c>
      <c r="S114" s="1" t="str">
        <f>VLOOKUP(A114,Station_NRO!$A$2:$I$106,3,FALSE)</f>
        <v>Rt. 15</v>
      </c>
      <c r="T114" s="1" t="str">
        <f>VLOOKUP(A114,Station_NRO!$A$2:$I$106,9,FALSE)</f>
        <v>VAN-A03R</v>
      </c>
    </row>
    <row r="115" spans="1:20">
      <c r="A115" s="3" t="s">
        <v>50</v>
      </c>
      <c r="B115" s="3">
        <v>40815</v>
      </c>
      <c r="C115" s="1">
        <v>14</v>
      </c>
      <c r="D115" s="1">
        <v>14</v>
      </c>
      <c r="E115" s="1">
        <v>14</v>
      </c>
      <c r="F115" s="1">
        <v>14</v>
      </c>
      <c r="G115" s="1">
        <v>18</v>
      </c>
      <c r="J115" s="1">
        <v>11</v>
      </c>
      <c r="K115" s="1">
        <v>14</v>
      </c>
      <c r="L115" s="1">
        <v>12</v>
      </c>
      <c r="N115" s="1">
        <v>14</v>
      </c>
      <c r="O115" s="1">
        <v>13</v>
      </c>
      <c r="P115" s="20">
        <f t="shared" si="3"/>
        <v>138</v>
      </c>
      <c r="Q115" s="1" t="str">
        <f>VLOOKUP(A115,Station_NRO!$A$2:$I$106,2,FALSE)</f>
        <v>Limestone Branch</v>
      </c>
      <c r="S115" s="1" t="str">
        <f>VLOOKUP(A115,Station_NRO!$A$2:$I$106,3,FALSE)</f>
        <v>Rt. 15</v>
      </c>
      <c r="T115" s="1" t="str">
        <f>VLOOKUP(A115,Station_NRO!$A$2:$I$106,9,FALSE)</f>
        <v>VAN-A03R</v>
      </c>
    </row>
    <row r="116" spans="1:20">
      <c r="A116" s="3" t="s">
        <v>50</v>
      </c>
      <c r="B116" s="3">
        <v>41016</v>
      </c>
      <c r="C116" s="1">
        <v>13</v>
      </c>
      <c r="D116" s="1">
        <v>14</v>
      </c>
      <c r="E116" s="1">
        <v>16</v>
      </c>
      <c r="F116" s="1">
        <v>14</v>
      </c>
      <c r="G116" s="1">
        <v>12</v>
      </c>
      <c r="J116" s="1">
        <v>12</v>
      </c>
      <c r="K116" s="1">
        <v>10</v>
      </c>
      <c r="L116" s="1">
        <v>12</v>
      </c>
      <c r="N116" s="1">
        <v>14</v>
      </c>
      <c r="O116" s="1">
        <v>10</v>
      </c>
      <c r="P116" s="20">
        <f t="shared" si="3"/>
        <v>127</v>
      </c>
      <c r="Q116" s="1" t="str">
        <f>VLOOKUP(A116,Station_NRO!$A$2:$I$106,2,FALSE)</f>
        <v>Limestone Branch</v>
      </c>
      <c r="S116" s="1" t="str">
        <f>VLOOKUP(A116,Station_NRO!$A$2:$I$106,3,FALSE)</f>
        <v>Rt. 15</v>
      </c>
      <c r="T116" s="1" t="str">
        <f>VLOOKUP(A116,Station_NRO!$A$2:$I$106,9,FALSE)</f>
        <v>VAN-A03R</v>
      </c>
    </row>
    <row r="117" spans="1:20">
      <c r="A117" s="30" t="s">
        <v>136</v>
      </c>
      <c r="B117" s="30">
        <v>35524</v>
      </c>
      <c r="C117" s="4">
        <v>18</v>
      </c>
      <c r="D117" s="4">
        <v>17</v>
      </c>
      <c r="E117" s="4">
        <v>17</v>
      </c>
      <c r="F117" s="4">
        <v>17</v>
      </c>
      <c r="G117" s="4">
        <v>18</v>
      </c>
      <c r="H117" s="4"/>
      <c r="I117" s="4"/>
      <c r="J117" s="4">
        <v>16</v>
      </c>
      <c r="K117" s="4">
        <v>19</v>
      </c>
      <c r="L117" s="4">
        <v>18</v>
      </c>
      <c r="M117" s="4"/>
      <c r="N117" s="4">
        <v>16</v>
      </c>
      <c r="O117" s="4">
        <v>17</v>
      </c>
      <c r="P117" s="31">
        <f t="shared" si="3"/>
        <v>173</v>
      </c>
      <c r="Q117" s="4" t="str">
        <f>VLOOKUP(A117,Station_NRO!$A$2:$I$106,2,FALSE)</f>
        <v>Little River</v>
      </c>
      <c r="R117" s="4" t="str">
        <f>CONCATENATE(Q117," -  ",A117)</f>
        <v>Little River -  1ALIV004.78</v>
      </c>
      <c r="S117" s="1" t="str">
        <f>VLOOKUP(A117,Station_NRO!$A$2:$I$106,3,FALSE)</f>
        <v>Rt. 50</v>
      </c>
      <c r="T117" s="1" t="str">
        <f>VLOOKUP(A117,Station_NRO!$A$2:$I$106,9,FALSE)</f>
        <v>VAN-A08R</v>
      </c>
    </row>
    <row r="118" spans="1:20">
      <c r="A118" s="30" t="s">
        <v>136</v>
      </c>
      <c r="B118" s="30">
        <v>35704</v>
      </c>
      <c r="C118" s="4">
        <v>17</v>
      </c>
      <c r="D118" s="4">
        <v>18</v>
      </c>
      <c r="E118" s="4">
        <v>18</v>
      </c>
      <c r="F118" s="4">
        <v>17</v>
      </c>
      <c r="G118" s="4">
        <v>18</v>
      </c>
      <c r="H118" s="4"/>
      <c r="I118" s="4"/>
      <c r="J118" s="4">
        <v>16</v>
      </c>
      <c r="K118" s="4">
        <v>18</v>
      </c>
      <c r="L118" s="4">
        <v>17</v>
      </c>
      <c r="M118" s="4"/>
      <c r="N118" s="4">
        <v>16</v>
      </c>
      <c r="O118" s="4">
        <v>16</v>
      </c>
      <c r="P118" s="31">
        <f t="shared" ref="P118:P157" si="4">SUM(C118:O118)</f>
        <v>171</v>
      </c>
      <c r="Q118" s="4" t="str">
        <f>VLOOKUP(A118,Station_NRO!$A$2:$I$106,2,FALSE)</f>
        <v>Little River</v>
      </c>
      <c r="R118" s="4"/>
      <c r="S118" s="1" t="str">
        <f>VLOOKUP(A118,Station_NRO!$A$2:$I$106,3,FALSE)</f>
        <v>Rt. 50</v>
      </c>
      <c r="T118" s="1" t="str">
        <f>VLOOKUP(A118,Station_NRO!$A$2:$I$106,9,FALSE)</f>
        <v>VAN-A08R</v>
      </c>
    </row>
    <row r="119" spans="1:20">
      <c r="A119" s="30" t="s">
        <v>136</v>
      </c>
      <c r="B119" s="30">
        <v>35977</v>
      </c>
      <c r="C119" s="4">
        <v>18</v>
      </c>
      <c r="D119" s="4">
        <v>18</v>
      </c>
      <c r="E119" s="4">
        <v>18</v>
      </c>
      <c r="F119" s="4">
        <v>18</v>
      </c>
      <c r="G119" s="4">
        <v>18</v>
      </c>
      <c r="H119" s="4"/>
      <c r="I119" s="4"/>
      <c r="J119" s="4">
        <v>15</v>
      </c>
      <c r="K119" s="4">
        <v>18</v>
      </c>
      <c r="L119" s="4">
        <v>16</v>
      </c>
      <c r="M119" s="4"/>
      <c r="N119" s="4">
        <v>18</v>
      </c>
      <c r="O119" s="4">
        <v>17</v>
      </c>
      <c r="P119" s="31">
        <f t="shared" si="4"/>
        <v>174</v>
      </c>
      <c r="Q119" s="4" t="str">
        <f>VLOOKUP(A119,Station_NRO!$A$2:$I$106,2,FALSE)</f>
        <v>Little River</v>
      </c>
      <c r="R119" s="4"/>
      <c r="S119" s="1" t="str">
        <f>VLOOKUP(A119,Station_NRO!$A$2:$I$106,3,FALSE)</f>
        <v>Rt. 50</v>
      </c>
      <c r="T119" s="1" t="str">
        <f>VLOOKUP(A119,Station_NRO!$A$2:$I$106,9,FALSE)</f>
        <v>VAN-A08R</v>
      </c>
    </row>
    <row r="120" spans="1:20">
      <c r="A120" s="30" t="s">
        <v>136</v>
      </c>
      <c r="B120" s="30">
        <v>36122</v>
      </c>
      <c r="C120" s="4">
        <v>17</v>
      </c>
      <c r="D120" s="4">
        <v>17</v>
      </c>
      <c r="E120" s="4">
        <v>19</v>
      </c>
      <c r="F120" s="4">
        <v>17</v>
      </c>
      <c r="G120" s="4">
        <v>18</v>
      </c>
      <c r="H120" s="4"/>
      <c r="I120" s="4"/>
      <c r="J120" s="4">
        <v>15</v>
      </c>
      <c r="K120" s="4">
        <v>18</v>
      </c>
      <c r="L120" s="4">
        <v>17</v>
      </c>
      <c r="M120" s="4"/>
      <c r="N120" s="4">
        <v>17</v>
      </c>
      <c r="O120" s="4">
        <v>16</v>
      </c>
      <c r="P120" s="31">
        <f t="shared" si="4"/>
        <v>171</v>
      </c>
      <c r="Q120" s="4" t="str">
        <f>VLOOKUP(A120,Station_NRO!$A$2:$I$106,2,FALSE)</f>
        <v>Little River</v>
      </c>
      <c r="R120" s="4"/>
      <c r="S120" s="1" t="str">
        <f>VLOOKUP(A120,Station_NRO!$A$2:$I$106,3,FALSE)</f>
        <v>Rt. 50</v>
      </c>
      <c r="T120" s="1" t="str">
        <f>VLOOKUP(A120,Station_NRO!$A$2:$I$106,9,FALSE)</f>
        <v>VAN-A08R</v>
      </c>
    </row>
    <row r="121" spans="1:20">
      <c r="A121" s="30" t="s">
        <v>136</v>
      </c>
      <c r="B121" s="30">
        <v>36271</v>
      </c>
      <c r="C121" s="4">
        <v>18</v>
      </c>
      <c r="D121" s="4">
        <v>18</v>
      </c>
      <c r="E121" s="4">
        <v>19</v>
      </c>
      <c r="F121" s="4">
        <v>18</v>
      </c>
      <c r="G121" s="4">
        <v>18</v>
      </c>
      <c r="H121" s="4"/>
      <c r="I121" s="4"/>
      <c r="J121" s="4">
        <v>16</v>
      </c>
      <c r="K121" s="4">
        <v>18</v>
      </c>
      <c r="L121" s="4">
        <v>17</v>
      </c>
      <c r="M121" s="4"/>
      <c r="N121" s="4">
        <v>16</v>
      </c>
      <c r="O121" s="4">
        <v>17</v>
      </c>
      <c r="P121" s="31">
        <f t="shared" si="4"/>
        <v>175</v>
      </c>
      <c r="Q121" s="4" t="str">
        <f>VLOOKUP(A121,Station_NRO!$A$2:$I$106,2,FALSE)</f>
        <v>Little River</v>
      </c>
      <c r="R121" s="4"/>
      <c r="S121" s="1" t="str">
        <f>VLOOKUP(A121,Station_NRO!$A$2:$I$106,3,FALSE)</f>
        <v>Rt. 50</v>
      </c>
      <c r="T121" s="1" t="str">
        <f>VLOOKUP(A121,Station_NRO!$A$2:$I$106,9,FALSE)</f>
        <v>VAN-A08R</v>
      </c>
    </row>
    <row r="122" spans="1:20">
      <c r="A122" s="30" t="s">
        <v>136</v>
      </c>
      <c r="B122" s="30">
        <v>36440</v>
      </c>
      <c r="C122" s="4">
        <v>19</v>
      </c>
      <c r="D122" s="4">
        <v>17</v>
      </c>
      <c r="E122" s="4">
        <v>18</v>
      </c>
      <c r="F122" s="4">
        <v>16</v>
      </c>
      <c r="G122" s="4">
        <v>19</v>
      </c>
      <c r="H122" s="4"/>
      <c r="I122" s="4"/>
      <c r="J122" s="4">
        <v>14</v>
      </c>
      <c r="K122" s="4">
        <v>20</v>
      </c>
      <c r="L122" s="4">
        <v>15</v>
      </c>
      <c r="M122" s="4"/>
      <c r="N122" s="4">
        <v>17</v>
      </c>
      <c r="O122" s="4">
        <v>18</v>
      </c>
      <c r="P122" s="31">
        <f t="shared" si="4"/>
        <v>173</v>
      </c>
      <c r="Q122" s="4" t="str">
        <f>VLOOKUP(A122,Station_NRO!$A$2:$I$106,2,FALSE)</f>
        <v>Little River</v>
      </c>
      <c r="R122" s="4"/>
      <c r="S122" s="1" t="str">
        <f>VLOOKUP(A122,Station_NRO!$A$2:$I$106,3,FALSE)</f>
        <v>Rt. 50</v>
      </c>
      <c r="T122" s="1" t="str">
        <f>VLOOKUP(A122,Station_NRO!$A$2:$I$106,9,FALSE)</f>
        <v>VAN-A08R</v>
      </c>
    </row>
    <row r="123" spans="1:20">
      <c r="A123" s="30" t="s">
        <v>136</v>
      </c>
      <c r="B123" s="30">
        <v>36661</v>
      </c>
      <c r="C123" s="4">
        <v>19</v>
      </c>
      <c r="D123" s="4">
        <v>17</v>
      </c>
      <c r="E123" s="4">
        <v>20</v>
      </c>
      <c r="F123" s="4">
        <v>18</v>
      </c>
      <c r="G123" s="4">
        <v>18</v>
      </c>
      <c r="H123" s="4"/>
      <c r="I123" s="4"/>
      <c r="J123" s="4">
        <v>16</v>
      </c>
      <c r="K123" s="4">
        <v>20</v>
      </c>
      <c r="L123" s="4">
        <v>16</v>
      </c>
      <c r="M123" s="4"/>
      <c r="N123" s="4">
        <v>16</v>
      </c>
      <c r="O123" s="4">
        <v>18</v>
      </c>
      <c r="P123" s="31">
        <f t="shared" si="4"/>
        <v>178</v>
      </c>
      <c r="Q123" s="4" t="str">
        <f>VLOOKUP(A123,Station_NRO!$A$2:$I$106,2,FALSE)</f>
        <v>Little River</v>
      </c>
      <c r="R123" s="4"/>
      <c r="S123" s="1" t="str">
        <f>VLOOKUP(A123,Station_NRO!$A$2:$I$106,3,FALSE)</f>
        <v>Rt. 50</v>
      </c>
      <c r="T123" s="1" t="str">
        <f>VLOOKUP(A123,Station_NRO!$A$2:$I$106,9,FALSE)</f>
        <v>VAN-A08R</v>
      </c>
    </row>
    <row r="124" spans="1:20">
      <c r="A124" s="30" t="s">
        <v>136</v>
      </c>
      <c r="B124" s="30">
        <v>39549</v>
      </c>
      <c r="C124" s="4">
        <v>18</v>
      </c>
      <c r="D124" s="4">
        <v>13</v>
      </c>
      <c r="E124" s="4">
        <v>11</v>
      </c>
      <c r="F124" s="4">
        <v>16</v>
      </c>
      <c r="G124" s="4">
        <v>17</v>
      </c>
      <c r="H124" s="4"/>
      <c r="I124" s="4"/>
      <c r="J124" s="4">
        <v>13</v>
      </c>
      <c r="K124" s="4">
        <v>12</v>
      </c>
      <c r="L124" s="4">
        <v>13</v>
      </c>
      <c r="M124" s="4"/>
      <c r="N124" s="4">
        <v>17</v>
      </c>
      <c r="O124" s="4">
        <v>14</v>
      </c>
      <c r="P124" s="31">
        <f t="shared" si="4"/>
        <v>144</v>
      </c>
      <c r="Q124" s="4" t="str">
        <f>VLOOKUP(A124,Station_NRO!$A$2:$I$106,2,FALSE)</f>
        <v>Little River</v>
      </c>
      <c r="R124" s="4"/>
      <c r="S124" s="1" t="str">
        <f>VLOOKUP(A124,Station_NRO!$A$2:$I$106,3,FALSE)</f>
        <v>Rt. 50</v>
      </c>
      <c r="T124" s="1" t="str">
        <f>VLOOKUP(A124,Station_NRO!$A$2:$I$106,9,FALSE)</f>
        <v>VAN-A08R</v>
      </c>
    </row>
    <row r="125" spans="1:20">
      <c r="A125" s="30" t="s">
        <v>136</v>
      </c>
      <c r="B125" s="30">
        <v>39777</v>
      </c>
      <c r="C125" s="4">
        <v>18</v>
      </c>
      <c r="D125" s="4">
        <v>12</v>
      </c>
      <c r="E125" s="4">
        <v>13</v>
      </c>
      <c r="F125" s="4">
        <v>15</v>
      </c>
      <c r="G125" s="4">
        <v>13</v>
      </c>
      <c r="H125" s="4"/>
      <c r="I125" s="4"/>
      <c r="J125" s="4">
        <v>15</v>
      </c>
      <c r="K125" s="4">
        <v>12</v>
      </c>
      <c r="L125" s="4">
        <v>12</v>
      </c>
      <c r="M125" s="4"/>
      <c r="N125" s="4">
        <v>13</v>
      </c>
      <c r="O125" s="4">
        <v>15</v>
      </c>
      <c r="P125" s="31">
        <f t="shared" si="4"/>
        <v>138</v>
      </c>
      <c r="Q125" s="4" t="str">
        <f>VLOOKUP(A125,Station_NRO!$A$2:$I$106,2,FALSE)</f>
        <v>Little River</v>
      </c>
      <c r="R125" s="4"/>
      <c r="S125" s="1" t="str">
        <f>VLOOKUP(A125,Station_NRO!$A$2:$I$106,3,FALSE)</f>
        <v>Rt. 50</v>
      </c>
      <c r="T125" s="1" t="str">
        <f>VLOOKUP(A125,Station_NRO!$A$2:$I$106,9,FALSE)</f>
        <v>VAN-A08R</v>
      </c>
    </row>
    <row r="126" spans="1:20">
      <c r="A126" s="30" t="s">
        <v>138</v>
      </c>
      <c r="B126" s="30">
        <v>39757</v>
      </c>
      <c r="C126" s="4">
        <v>18</v>
      </c>
      <c r="D126" s="4">
        <v>6</v>
      </c>
      <c r="E126" s="4">
        <v>8</v>
      </c>
      <c r="F126" s="4">
        <v>11</v>
      </c>
      <c r="G126" s="4">
        <v>15</v>
      </c>
      <c r="H126" s="4"/>
      <c r="I126" s="4"/>
      <c r="J126" s="4">
        <v>6</v>
      </c>
      <c r="K126" s="4">
        <v>18</v>
      </c>
      <c r="L126" s="4">
        <v>9</v>
      </c>
      <c r="M126" s="4"/>
      <c r="N126" s="4">
        <v>9</v>
      </c>
      <c r="O126" s="4">
        <v>13</v>
      </c>
      <c r="P126" s="31">
        <f t="shared" si="4"/>
        <v>113</v>
      </c>
      <c r="Q126" s="4" t="str">
        <f>VLOOKUP(A126,Station_NRO!$A$2:$I$106,2,FALSE)</f>
        <v>Little River</v>
      </c>
      <c r="R126" s="4" t="str">
        <f>CONCATENATE(Q126," -  ",A126)</f>
        <v>Little River -  1ALIV012.12</v>
      </c>
      <c r="S126" s="1" t="str">
        <f>VLOOKUP(A126,Station_NRO!$A$2:$I$106,3,FALSE)</f>
        <v>Rt. 776</v>
      </c>
      <c r="T126" s="1" t="str">
        <f>VLOOKUP(A126,Station_NRO!$A$2:$I$106,9,FALSE)</f>
        <v>VAN-A08R</v>
      </c>
    </row>
    <row r="127" spans="1:20">
      <c r="A127" s="30" t="s">
        <v>143</v>
      </c>
      <c r="B127" s="30">
        <v>37081</v>
      </c>
      <c r="C127" s="4">
        <v>20</v>
      </c>
      <c r="D127" s="4">
        <v>18</v>
      </c>
      <c r="E127" s="4">
        <v>18</v>
      </c>
      <c r="F127" s="4">
        <v>18</v>
      </c>
      <c r="G127" s="4">
        <v>10</v>
      </c>
      <c r="H127" s="4"/>
      <c r="I127" s="4"/>
      <c r="J127" s="4">
        <v>18</v>
      </c>
      <c r="K127" s="4">
        <v>16</v>
      </c>
      <c r="L127" s="4">
        <v>18</v>
      </c>
      <c r="M127" s="4"/>
      <c r="N127" s="4">
        <v>18</v>
      </c>
      <c r="O127" s="4">
        <v>15</v>
      </c>
      <c r="P127" s="31">
        <f t="shared" si="4"/>
        <v>169</v>
      </c>
      <c r="Q127" s="4" t="str">
        <f>VLOOKUP(A127,Station_NRO!$A$2:$I$106,2,FALSE)</f>
        <v>N. Fk. Beaverdam Creek</v>
      </c>
      <c r="R127" s="4" t="str">
        <f>CONCATENATE(Q127," -  ",A127)</f>
        <v>N. Fk. Beaverdam Creek -  1ANOB007.97</v>
      </c>
      <c r="S127" s="1" t="str">
        <f>VLOOKUP(A127,Station_NRO!$A$2:$I$106,3,FALSE)</f>
        <v>Rt. 831</v>
      </c>
      <c r="T127" s="1" t="str">
        <f>VLOOKUP(A127,Station_NRO!$A$2:$I$106,9,FALSE)</f>
        <v>VAN-A07R</v>
      </c>
    </row>
    <row r="128" spans="1:20">
      <c r="A128" s="30" t="s">
        <v>143</v>
      </c>
      <c r="B128" s="30">
        <v>37221</v>
      </c>
      <c r="C128" s="4">
        <v>20</v>
      </c>
      <c r="D128" s="4">
        <v>20</v>
      </c>
      <c r="E128" s="4">
        <v>19</v>
      </c>
      <c r="F128" s="4">
        <v>18</v>
      </c>
      <c r="G128" s="4">
        <v>16</v>
      </c>
      <c r="H128" s="4"/>
      <c r="I128" s="4"/>
      <c r="J128" s="4">
        <v>18</v>
      </c>
      <c r="K128" s="4">
        <v>19</v>
      </c>
      <c r="L128" s="4">
        <v>18</v>
      </c>
      <c r="M128" s="4"/>
      <c r="N128" s="4">
        <v>18</v>
      </c>
      <c r="O128" s="4">
        <v>15</v>
      </c>
      <c r="P128" s="31">
        <f t="shared" si="4"/>
        <v>181</v>
      </c>
      <c r="Q128" s="4" t="str">
        <f>VLOOKUP(A128,Station_NRO!$A$2:$I$106,2,FALSE)</f>
        <v>N. Fk. Beaverdam Creek</v>
      </c>
      <c r="R128" s="4"/>
      <c r="S128" s="1" t="str">
        <f>VLOOKUP(A128,Station_NRO!$A$2:$I$106,3,FALSE)</f>
        <v>Rt. 831</v>
      </c>
      <c r="T128" s="1" t="str">
        <f>VLOOKUP(A128,Station_NRO!$A$2:$I$106,9,FALSE)</f>
        <v>VAN-A07R</v>
      </c>
    </row>
    <row r="129" spans="1:20">
      <c r="A129" s="30" t="s">
        <v>52</v>
      </c>
      <c r="B129" s="30">
        <v>38874</v>
      </c>
      <c r="C129" s="4">
        <v>16</v>
      </c>
      <c r="D129" s="4">
        <v>10</v>
      </c>
      <c r="E129" s="4">
        <v>8</v>
      </c>
      <c r="F129" s="4">
        <v>17</v>
      </c>
      <c r="G129" s="4">
        <v>13</v>
      </c>
      <c r="H129" s="4"/>
      <c r="I129" s="4"/>
      <c r="J129" s="4">
        <v>15</v>
      </c>
      <c r="K129" s="4">
        <v>7</v>
      </c>
      <c r="L129" s="4">
        <v>14</v>
      </c>
      <c r="M129" s="4"/>
      <c r="N129" s="4">
        <v>16</v>
      </c>
      <c r="O129" s="4">
        <v>14</v>
      </c>
      <c r="P129" s="31">
        <f t="shared" si="4"/>
        <v>130</v>
      </c>
      <c r="Q129" s="4" t="str">
        <f>VLOOKUP(A129,Station_NRO!$A$2:$I$106,2,FALSE)</f>
        <v>N. Fk. Catoctin Creek</v>
      </c>
      <c r="R129" s="4" t="str">
        <f>CONCATENATE(Q129," -  ",A129)</f>
        <v>N. Fk. Catoctin Creek -  1ANOC000.42</v>
      </c>
      <c r="S129" s="1" t="str">
        <f>VLOOKUP(A129,Station_NRO!$A$2:$I$106,3,FALSE)</f>
        <v>Rt. 681</v>
      </c>
      <c r="T129" s="1" t="str">
        <f>VLOOKUP(A129,Station_NRO!$A$2:$I$106,9,FALSE)</f>
        <v>VAN-A02R</v>
      </c>
    </row>
    <row r="130" spans="1:20">
      <c r="A130" s="30" t="s">
        <v>52</v>
      </c>
      <c r="B130" s="30">
        <v>39065</v>
      </c>
      <c r="C130" s="4">
        <v>17</v>
      </c>
      <c r="D130" s="4">
        <v>9</v>
      </c>
      <c r="E130" s="4">
        <v>9</v>
      </c>
      <c r="F130" s="4">
        <v>13</v>
      </c>
      <c r="G130" s="4">
        <v>15</v>
      </c>
      <c r="H130" s="4"/>
      <c r="I130" s="4"/>
      <c r="J130" s="4">
        <v>15</v>
      </c>
      <c r="K130" s="4">
        <v>7</v>
      </c>
      <c r="L130" s="4">
        <v>8</v>
      </c>
      <c r="M130" s="4"/>
      <c r="N130" s="4">
        <v>16</v>
      </c>
      <c r="O130" s="4">
        <v>13</v>
      </c>
      <c r="P130" s="31">
        <f t="shared" si="4"/>
        <v>122</v>
      </c>
      <c r="Q130" s="4" t="str">
        <f>VLOOKUP(A130,Station_NRO!$A$2:$I$106,2,FALSE)</f>
        <v>N. Fk. Catoctin Creek</v>
      </c>
      <c r="R130" s="4"/>
      <c r="S130" s="1" t="str">
        <f>VLOOKUP(A130,Station_NRO!$A$2:$I$106,3,FALSE)</f>
        <v>Rt. 681</v>
      </c>
      <c r="T130" s="1" t="str">
        <f>VLOOKUP(A130,Station_NRO!$A$2:$I$106,9,FALSE)</f>
        <v>VAN-A02R</v>
      </c>
    </row>
    <row r="131" spans="1:20">
      <c r="A131" s="30" t="s">
        <v>52</v>
      </c>
      <c r="B131" s="30">
        <v>39203</v>
      </c>
      <c r="C131" s="4">
        <v>16</v>
      </c>
      <c r="D131" s="4">
        <v>9</v>
      </c>
      <c r="E131" s="4">
        <v>5</v>
      </c>
      <c r="F131" s="4">
        <v>12</v>
      </c>
      <c r="G131" s="4">
        <v>16</v>
      </c>
      <c r="H131" s="4"/>
      <c r="I131" s="4"/>
      <c r="J131" s="4">
        <v>13</v>
      </c>
      <c r="K131" s="4">
        <v>6</v>
      </c>
      <c r="L131" s="4">
        <v>10</v>
      </c>
      <c r="M131" s="4"/>
      <c r="N131" s="4">
        <v>11</v>
      </c>
      <c r="O131" s="4">
        <v>13</v>
      </c>
      <c r="P131" s="31">
        <f t="shared" si="4"/>
        <v>111</v>
      </c>
      <c r="Q131" s="4" t="str">
        <f>VLOOKUP(A131,Station_NRO!$A$2:$I$106,2,FALSE)</f>
        <v>N. Fk. Catoctin Creek</v>
      </c>
      <c r="R131" s="4"/>
      <c r="S131" s="1" t="str">
        <f>VLOOKUP(A131,Station_NRO!$A$2:$I$106,3,FALSE)</f>
        <v>Rt. 681</v>
      </c>
      <c r="T131" s="1" t="str">
        <f>VLOOKUP(A131,Station_NRO!$A$2:$I$106,9,FALSE)</f>
        <v>VAN-A02R</v>
      </c>
    </row>
    <row r="132" spans="1:20">
      <c r="A132" s="30" t="s">
        <v>52</v>
      </c>
      <c r="B132" s="30">
        <v>39547</v>
      </c>
      <c r="C132" s="4">
        <v>13</v>
      </c>
      <c r="D132" s="4">
        <v>4</v>
      </c>
      <c r="E132" s="4">
        <v>4</v>
      </c>
      <c r="F132" s="4">
        <v>13</v>
      </c>
      <c r="G132" s="4">
        <v>18</v>
      </c>
      <c r="H132" s="4"/>
      <c r="I132" s="4"/>
      <c r="J132" s="4">
        <v>13</v>
      </c>
      <c r="K132" s="4">
        <v>2</v>
      </c>
      <c r="L132" s="4">
        <v>10</v>
      </c>
      <c r="M132" s="4"/>
      <c r="N132" s="4">
        <v>13</v>
      </c>
      <c r="O132" s="4">
        <v>10</v>
      </c>
      <c r="P132" s="31">
        <f t="shared" si="4"/>
        <v>100</v>
      </c>
      <c r="Q132" s="4" t="str">
        <f>VLOOKUP(A132,Station_NRO!$A$2:$I$106,2,FALSE)</f>
        <v>N. Fk. Catoctin Creek</v>
      </c>
      <c r="R132" s="4"/>
      <c r="S132" s="1" t="str">
        <f>VLOOKUP(A132,Station_NRO!$A$2:$I$106,3,FALSE)</f>
        <v>Rt. 681</v>
      </c>
      <c r="T132" s="1" t="str">
        <f>VLOOKUP(A132,Station_NRO!$A$2:$I$106,9,FALSE)</f>
        <v>VAN-A02R</v>
      </c>
    </row>
    <row r="133" spans="1:20">
      <c r="A133" s="30" t="s">
        <v>52</v>
      </c>
      <c r="B133" s="30">
        <v>39755</v>
      </c>
      <c r="C133" s="4">
        <v>16</v>
      </c>
      <c r="D133" s="4">
        <v>6</v>
      </c>
      <c r="E133" s="4">
        <v>7</v>
      </c>
      <c r="F133" s="4">
        <v>14</v>
      </c>
      <c r="G133" s="4">
        <v>14</v>
      </c>
      <c r="H133" s="4"/>
      <c r="I133" s="4"/>
      <c r="J133" s="4">
        <v>13</v>
      </c>
      <c r="K133" s="4">
        <v>7</v>
      </c>
      <c r="L133" s="4">
        <v>8</v>
      </c>
      <c r="M133" s="4"/>
      <c r="N133" s="4">
        <v>13</v>
      </c>
      <c r="O133" s="4">
        <v>10</v>
      </c>
      <c r="P133" s="31">
        <f t="shared" si="4"/>
        <v>108</v>
      </c>
      <c r="Q133" s="4" t="str">
        <f>VLOOKUP(A133,Station_NRO!$A$2:$I$106,2,FALSE)</f>
        <v>N. Fk. Catoctin Creek</v>
      </c>
      <c r="R133" s="4"/>
      <c r="S133" s="1" t="str">
        <f>VLOOKUP(A133,Station_NRO!$A$2:$I$106,3,FALSE)</f>
        <v>Rt. 681</v>
      </c>
      <c r="T133" s="1" t="str">
        <f>VLOOKUP(A133,Station_NRO!$A$2:$I$106,9,FALSE)</f>
        <v>VAN-A02R</v>
      </c>
    </row>
    <row r="134" spans="1:20">
      <c r="A134" s="30" t="s">
        <v>52</v>
      </c>
      <c r="B134" s="30">
        <v>39896</v>
      </c>
      <c r="C134" s="4">
        <v>16</v>
      </c>
      <c r="D134" s="4">
        <v>4</v>
      </c>
      <c r="E134" s="4">
        <v>4</v>
      </c>
      <c r="F134" s="4">
        <v>9</v>
      </c>
      <c r="G134" s="4">
        <v>17</v>
      </c>
      <c r="H134" s="4"/>
      <c r="I134" s="4"/>
      <c r="J134" s="4">
        <v>11</v>
      </c>
      <c r="K134" s="4">
        <v>7</v>
      </c>
      <c r="L134" s="4">
        <v>7</v>
      </c>
      <c r="M134" s="4"/>
      <c r="N134" s="4">
        <v>13</v>
      </c>
      <c r="O134" s="4">
        <v>10</v>
      </c>
      <c r="P134" s="31">
        <f t="shared" si="4"/>
        <v>98</v>
      </c>
      <c r="Q134" s="4" t="str">
        <f>VLOOKUP(A134,Station_NRO!$A$2:$I$106,2,FALSE)</f>
        <v>N. Fk. Catoctin Creek</v>
      </c>
      <c r="R134" s="4"/>
      <c r="S134" s="1" t="str">
        <f>VLOOKUP(A134,Station_NRO!$A$2:$I$106,3,FALSE)</f>
        <v>Rt. 681</v>
      </c>
      <c r="T134" s="1" t="str">
        <f>VLOOKUP(A134,Station_NRO!$A$2:$I$106,9,FALSE)</f>
        <v>VAN-A02R</v>
      </c>
    </row>
    <row r="135" spans="1:20">
      <c r="A135" s="30" t="s">
        <v>52</v>
      </c>
      <c r="B135" s="30">
        <v>40106</v>
      </c>
      <c r="C135" s="4">
        <v>17</v>
      </c>
      <c r="D135" s="4">
        <v>12</v>
      </c>
      <c r="E135" s="4">
        <v>11</v>
      </c>
      <c r="F135" s="4">
        <v>14</v>
      </c>
      <c r="G135" s="4">
        <v>16</v>
      </c>
      <c r="H135" s="4"/>
      <c r="I135" s="4"/>
      <c r="J135" s="4">
        <v>13</v>
      </c>
      <c r="K135" s="4">
        <v>9</v>
      </c>
      <c r="L135" s="4">
        <v>5</v>
      </c>
      <c r="M135" s="4"/>
      <c r="N135" s="4">
        <v>15</v>
      </c>
      <c r="O135" s="4">
        <v>10</v>
      </c>
      <c r="P135" s="31">
        <f t="shared" si="4"/>
        <v>122</v>
      </c>
      <c r="Q135" s="4" t="str">
        <f>VLOOKUP(A135,Station_NRO!$A$2:$I$106,2,FALSE)</f>
        <v>N. Fk. Catoctin Creek</v>
      </c>
      <c r="R135" s="4"/>
      <c r="S135" s="1" t="str">
        <f>VLOOKUP(A135,Station_NRO!$A$2:$I$106,3,FALSE)</f>
        <v>Rt. 681</v>
      </c>
      <c r="T135" s="1" t="str">
        <f>VLOOKUP(A135,Station_NRO!$A$2:$I$106,9,FALSE)</f>
        <v>VAN-A02R</v>
      </c>
    </row>
    <row r="136" spans="1:20">
      <c r="A136" s="30" t="s">
        <v>52</v>
      </c>
      <c r="B136" s="30">
        <v>40304</v>
      </c>
      <c r="C136" s="4">
        <v>19</v>
      </c>
      <c r="D136" s="4">
        <v>3</v>
      </c>
      <c r="E136" s="4">
        <v>5</v>
      </c>
      <c r="F136" s="4">
        <v>11</v>
      </c>
      <c r="G136" s="4">
        <v>19</v>
      </c>
      <c r="H136" s="4"/>
      <c r="I136" s="4"/>
      <c r="J136" s="4">
        <v>8</v>
      </c>
      <c r="K136" s="4">
        <v>9</v>
      </c>
      <c r="L136" s="4">
        <v>8</v>
      </c>
      <c r="M136" s="4"/>
      <c r="N136" s="4">
        <v>13</v>
      </c>
      <c r="O136" s="4">
        <v>13</v>
      </c>
      <c r="P136" s="31">
        <f t="shared" si="4"/>
        <v>108</v>
      </c>
      <c r="Q136" s="4" t="str">
        <f>VLOOKUP(A136,Station_NRO!$A$2:$I$106,2,FALSE)</f>
        <v>N. Fk. Catoctin Creek</v>
      </c>
      <c r="R136" s="4"/>
      <c r="S136" s="1" t="str">
        <f>VLOOKUP(A136,Station_NRO!$A$2:$I$106,3,FALSE)</f>
        <v>Rt. 681</v>
      </c>
      <c r="T136" s="1" t="str">
        <f>VLOOKUP(A136,Station_NRO!$A$2:$I$106,9,FALSE)</f>
        <v>VAN-A02R</v>
      </c>
    </row>
    <row r="137" spans="1:20">
      <c r="A137" s="30" t="s">
        <v>52</v>
      </c>
      <c r="B137" s="30">
        <v>40484</v>
      </c>
      <c r="C137" s="4">
        <v>19</v>
      </c>
      <c r="D137" s="4">
        <v>6</v>
      </c>
      <c r="E137" s="4">
        <v>7</v>
      </c>
      <c r="F137" s="4">
        <v>15</v>
      </c>
      <c r="G137" s="4">
        <v>10</v>
      </c>
      <c r="H137" s="4"/>
      <c r="I137" s="4"/>
      <c r="J137" s="4">
        <v>9</v>
      </c>
      <c r="K137" s="4">
        <v>7</v>
      </c>
      <c r="L137" s="4">
        <v>8</v>
      </c>
      <c r="M137" s="4"/>
      <c r="N137" s="4">
        <v>14</v>
      </c>
      <c r="O137" s="4">
        <v>10</v>
      </c>
      <c r="P137" s="31">
        <f t="shared" si="4"/>
        <v>105</v>
      </c>
      <c r="Q137" s="4" t="str">
        <f>VLOOKUP(A137,Station_NRO!$A$2:$I$106,2,FALSE)</f>
        <v>N. Fk. Catoctin Creek</v>
      </c>
      <c r="R137" s="4"/>
      <c r="S137" s="1" t="str">
        <f>VLOOKUP(A137,Station_NRO!$A$2:$I$106,3,FALSE)</f>
        <v>Rt. 681</v>
      </c>
      <c r="T137" s="1" t="str">
        <f>VLOOKUP(A137,Station_NRO!$A$2:$I$106,9,FALSE)</f>
        <v>VAN-A02R</v>
      </c>
    </row>
    <row r="138" spans="1:20">
      <c r="A138" s="30" t="s">
        <v>52</v>
      </c>
      <c r="B138" s="30">
        <v>40821</v>
      </c>
      <c r="C138" s="4">
        <v>16</v>
      </c>
      <c r="D138" s="4">
        <v>9</v>
      </c>
      <c r="E138" s="4">
        <v>7</v>
      </c>
      <c r="F138" s="4">
        <v>12</v>
      </c>
      <c r="G138" s="4">
        <v>20</v>
      </c>
      <c r="H138" s="4"/>
      <c r="I138" s="4"/>
      <c r="J138" s="4">
        <v>14</v>
      </c>
      <c r="K138" s="4">
        <v>6</v>
      </c>
      <c r="L138" s="4">
        <v>9</v>
      </c>
      <c r="M138" s="4"/>
      <c r="N138" s="4">
        <v>15</v>
      </c>
      <c r="O138" s="4">
        <v>15</v>
      </c>
      <c r="P138" s="31">
        <f t="shared" si="4"/>
        <v>123</v>
      </c>
      <c r="Q138" s="4" t="str">
        <f>VLOOKUP(A138,Station_NRO!$A$2:$I$106,2,FALSE)</f>
        <v>N. Fk. Catoctin Creek</v>
      </c>
      <c r="R138" s="4"/>
      <c r="S138" s="1" t="str">
        <f>VLOOKUP(A138,Station_NRO!$A$2:$I$106,3,FALSE)</f>
        <v>Rt. 681</v>
      </c>
      <c r="T138" s="1" t="str">
        <f>VLOOKUP(A138,Station_NRO!$A$2:$I$106,9,FALSE)</f>
        <v>VAN-A02R</v>
      </c>
    </row>
    <row r="139" spans="1:20">
      <c r="A139" s="30" t="s">
        <v>54</v>
      </c>
      <c r="B139" s="30">
        <v>40821</v>
      </c>
      <c r="C139" s="4">
        <v>18</v>
      </c>
      <c r="D139" s="4">
        <v>12</v>
      </c>
      <c r="E139" s="4">
        <v>13</v>
      </c>
      <c r="F139" s="4">
        <v>13</v>
      </c>
      <c r="G139" s="4">
        <v>18</v>
      </c>
      <c r="H139" s="4"/>
      <c r="I139" s="4"/>
      <c r="J139" s="4">
        <v>10</v>
      </c>
      <c r="K139" s="4">
        <v>12</v>
      </c>
      <c r="L139" s="4">
        <v>13</v>
      </c>
      <c r="M139" s="4"/>
      <c r="N139" s="4">
        <v>13</v>
      </c>
      <c r="O139" s="4">
        <v>15</v>
      </c>
      <c r="P139" s="31">
        <f t="shared" si="4"/>
        <v>137</v>
      </c>
      <c r="Q139" s="4" t="str">
        <f>VLOOKUP(A139,Station_NRO!$A$2:$I$106,2,FALSE)</f>
        <v>N. Fk. Catoctin Creek</v>
      </c>
      <c r="R139" s="4" t="str">
        <f>CONCATENATE(Q139," -  ",A139)</f>
        <v>N. Fk. Catoctin Creek -  1ANOC004.38</v>
      </c>
      <c r="S139" s="1" t="str">
        <f>VLOOKUP(A139,Station_NRO!$A$2:$I$106,3,FALSE)</f>
        <v>Rt. 287</v>
      </c>
      <c r="T139" s="1" t="str">
        <f>VLOOKUP(A139,Station_NRO!$A$2:$I$106,9,FALSE)</f>
        <v>VAN-A02R</v>
      </c>
    </row>
    <row r="140" spans="1:20">
      <c r="A140" s="30" t="s">
        <v>54</v>
      </c>
      <c r="B140" s="30">
        <v>41016</v>
      </c>
      <c r="C140" s="4">
        <v>19</v>
      </c>
      <c r="D140" s="4">
        <v>8</v>
      </c>
      <c r="E140" s="4">
        <v>14</v>
      </c>
      <c r="F140" s="4">
        <v>12</v>
      </c>
      <c r="G140" s="4">
        <v>11</v>
      </c>
      <c r="H140" s="4"/>
      <c r="I140" s="4"/>
      <c r="J140" s="4">
        <v>15</v>
      </c>
      <c r="K140" s="4">
        <v>15</v>
      </c>
      <c r="L140" s="4">
        <v>10</v>
      </c>
      <c r="M140" s="4"/>
      <c r="N140" s="4">
        <v>15</v>
      </c>
      <c r="O140" s="4">
        <v>15</v>
      </c>
      <c r="P140" s="31">
        <f t="shared" si="4"/>
        <v>134</v>
      </c>
      <c r="Q140" s="4" t="str">
        <f>VLOOKUP(A140,Station_NRO!$A$2:$I$106,2,FALSE)</f>
        <v>N. Fk. Catoctin Creek</v>
      </c>
      <c r="R140" s="4"/>
      <c r="S140" s="1" t="str">
        <f>VLOOKUP(A140,Station_NRO!$A$2:$I$106,3,FALSE)</f>
        <v>Rt. 287</v>
      </c>
      <c r="T140" s="1" t="str">
        <f>VLOOKUP(A140,Station_NRO!$A$2:$I$106,9,FALSE)</f>
        <v>VAN-A02R</v>
      </c>
    </row>
    <row r="141" spans="1:20">
      <c r="A141" s="30" t="s">
        <v>54</v>
      </c>
      <c r="B141" s="30">
        <v>41246</v>
      </c>
      <c r="C141" s="4">
        <v>18</v>
      </c>
      <c r="D141" s="4">
        <v>9</v>
      </c>
      <c r="E141" s="4">
        <v>12</v>
      </c>
      <c r="F141" s="4">
        <v>7</v>
      </c>
      <c r="G141" s="4">
        <v>18</v>
      </c>
      <c r="H141" s="4"/>
      <c r="I141" s="4"/>
      <c r="J141" s="4">
        <v>13</v>
      </c>
      <c r="K141" s="4">
        <v>14</v>
      </c>
      <c r="L141" s="4">
        <v>8</v>
      </c>
      <c r="M141" s="4"/>
      <c r="N141" s="4">
        <v>10</v>
      </c>
      <c r="O141" s="4">
        <v>13</v>
      </c>
      <c r="P141" s="31">
        <f t="shared" si="4"/>
        <v>122</v>
      </c>
      <c r="Q141" s="4" t="str">
        <f>VLOOKUP(A141,Station_NRO!$A$2:$I$106,2,FALSE)</f>
        <v>N. Fk. Catoctin Creek</v>
      </c>
      <c r="R141" s="4"/>
      <c r="S141" s="1" t="str">
        <f>VLOOKUP(A141,Station_NRO!$A$2:$I$106,3,FALSE)</f>
        <v>Rt. 287</v>
      </c>
      <c r="T141" s="1" t="str">
        <f>VLOOKUP(A141,Station_NRO!$A$2:$I$106,9,FALSE)</f>
        <v>VAN-A02R</v>
      </c>
    </row>
    <row r="142" spans="1:20">
      <c r="A142" s="30" t="s">
        <v>55</v>
      </c>
      <c r="B142" s="30">
        <v>40304</v>
      </c>
      <c r="C142" s="4">
        <v>18</v>
      </c>
      <c r="D142" s="4">
        <v>18</v>
      </c>
      <c r="E142" s="4">
        <v>18</v>
      </c>
      <c r="F142" s="4">
        <v>14</v>
      </c>
      <c r="G142" s="4">
        <v>19</v>
      </c>
      <c r="H142" s="4"/>
      <c r="I142" s="4"/>
      <c r="J142" s="4">
        <v>19</v>
      </c>
      <c r="K142" s="4">
        <v>11</v>
      </c>
      <c r="L142" s="4">
        <v>12</v>
      </c>
      <c r="M142" s="4"/>
      <c r="N142" s="4">
        <v>18</v>
      </c>
      <c r="O142" s="4">
        <v>20</v>
      </c>
      <c r="P142" s="31">
        <f t="shared" si="4"/>
        <v>167</v>
      </c>
      <c r="Q142" s="4" t="str">
        <f>VLOOKUP(A142,Station_NRO!$A$2:$I$106,2,FALSE)</f>
        <v>N. Fk. Catoctin Creek</v>
      </c>
      <c r="R142" s="4" t="str">
        <f>CONCATENATE(Q142," -  ",A142)</f>
        <v>N. Fk. Catoctin Creek -  1ANOC009.37</v>
      </c>
      <c r="S142" s="1" t="str">
        <f>VLOOKUP(A142,Station_NRO!$A$2:$I$106,3,FALSE)</f>
        <v>Rt. 812 (Gaver Mill Road)</v>
      </c>
      <c r="T142" s="1" t="str">
        <f>VLOOKUP(A142,Station_NRO!$A$2:$I$106,9,FALSE)</f>
        <v>VAN-A02R</v>
      </c>
    </row>
    <row r="143" spans="1:20">
      <c r="A143" s="30" t="s">
        <v>55</v>
      </c>
      <c r="B143" s="30">
        <v>40484</v>
      </c>
      <c r="C143" s="4">
        <v>18</v>
      </c>
      <c r="D143" s="4">
        <v>15</v>
      </c>
      <c r="E143" s="4">
        <v>15</v>
      </c>
      <c r="F143" s="4">
        <v>17</v>
      </c>
      <c r="G143" s="4">
        <v>12</v>
      </c>
      <c r="H143" s="4"/>
      <c r="I143" s="4"/>
      <c r="J143" s="4">
        <v>18</v>
      </c>
      <c r="K143" s="4">
        <v>9</v>
      </c>
      <c r="L143" s="4">
        <v>17</v>
      </c>
      <c r="M143" s="4"/>
      <c r="N143" s="4">
        <v>17</v>
      </c>
      <c r="O143" s="4">
        <v>10</v>
      </c>
      <c r="P143" s="31">
        <f t="shared" si="4"/>
        <v>148</v>
      </c>
      <c r="Q143" s="4" t="str">
        <f>VLOOKUP(A143,Station_NRO!$A$2:$I$106,2,FALSE)</f>
        <v>N. Fk. Catoctin Creek</v>
      </c>
      <c r="R143" s="4"/>
      <c r="S143" s="1" t="str">
        <f>VLOOKUP(A143,Station_NRO!$A$2:$I$106,3,FALSE)</f>
        <v>Rt. 812 (Gaver Mill Road)</v>
      </c>
      <c r="T143" s="1" t="str">
        <f>VLOOKUP(A143,Station_NRO!$A$2:$I$106,9,FALSE)</f>
        <v>VAN-A02R</v>
      </c>
    </row>
    <row r="144" spans="1:20">
      <c r="A144" s="30" t="s">
        <v>55</v>
      </c>
      <c r="B144" s="30">
        <v>40821</v>
      </c>
      <c r="C144" s="4">
        <v>20</v>
      </c>
      <c r="D144" s="4">
        <v>18</v>
      </c>
      <c r="E144" s="4">
        <v>18</v>
      </c>
      <c r="F144" s="4">
        <v>16</v>
      </c>
      <c r="G144" s="4">
        <v>17</v>
      </c>
      <c r="H144" s="4"/>
      <c r="I144" s="4"/>
      <c r="J144" s="4">
        <v>18</v>
      </c>
      <c r="K144" s="4">
        <v>12</v>
      </c>
      <c r="L144" s="4">
        <v>18</v>
      </c>
      <c r="M144" s="4"/>
      <c r="N144" s="4">
        <v>18</v>
      </c>
      <c r="O144" s="4">
        <v>18</v>
      </c>
      <c r="P144" s="31">
        <f t="shared" si="4"/>
        <v>173</v>
      </c>
      <c r="Q144" s="4" t="str">
        <f>VLOOKUP(A144,Station_NRO!$A$2:$I$106,2,FALSE)</f>
        <v>N. Fk. Catoctin Creek</v>
      </c>
      <c r="R144" s="4"/>
      <c r="S144" s="1" t="str">
        <f>VLOOKUP(A144,Station_NRO!$A$2:$I$106,3,FALSE)</f>
        <v>Rt. 812 (Gaver Mill Road)</v>
      </c>
      <c r="T144" s="1" t="str">
        <f>VLOOKUP(A144,Station_NRO!$A$2:$I$106,9,FALSE)</f>
        <v>VAN-A02R</v>
      </c>
    </row>
    <row r="145" spans="1:20">
      <c r="A145" s="3" t="s">
        <v>145</v>
      </c>
      <c r="B145" s="3">
        <v>39197</v>
      </c>
      <c r="C145" s="1">
        <v>19</v>
      </c>
      <c r="D145" s="1">
        <v>18</v>
      </c>
      <c r="E145" s="1">
        <v>18</v>
      </c>
      <c r="F145" s="1">
        <v>16</v>
      </c>
      <c r="G145" s="1">
        <v>16</v>
      </c>
      <c r="J145" s="1">
        <v>16</v>
      </c>
      <c r="K145" s="1">
        <v>18</v>
      </c>
      <c r="L145" s="1">
        <v>17</v>
      </c>
      <c r="N145" s="1">
        <v>14</v>
      </c>
      <c r="O145" s="1">
        <v>13</v>
      </c>
      <c r="P145" s="20">
        <f t="shared" si="4"/>
        <v>165</v>
      </c>
      <c r="Q145" s="1" t="str">
        <f>VLOOKUP(A145,Station_NRO!$A$2:$I$106,2,FALSE)</f>
        <v>N. Fk. Broad Run</v>
      </c>
      <c r="R145" s="1" t="str">
        <f>CONCATENATE(Q145," -  ",A145)</f>
        <v>N. Fk. Broad Run -  1ANOF004.80</v>
      </c>
      <c r="S145" s="1" t="str">
        <f>VLOOKUP(A145,Station_NRO!$A$2:$I$106,3,FALSE)</f>
        <v>Upstream from Rt. 15</v>
      </c>
      <c r="T145" s="1" t="str">
        <f>VLOOKUP(A145,Station_NRO!$A$2:$I$106,9,FALSE)</f>
        <v>VAN-A19R</v>
      </c>
    </row>
    <row r="146" spans="1:20">
      <c r="A146" s="3" t="s">
        <v>145</v>
      </c>
      <c r="B146" s="3">
        <v>39413</v>
      </c>
      <c r="C146" s="1">
        <v>18</v>
      </c>
      <c r="D146" s="1">
        <v>16</v>
      </c>
      <c r="E146" s="1">
        <v>18</v>
      </c>
      <c r="F146" s="1">
        <v>17</v>
      </c>
      <c r="G146" s="1">
        <v>8</v>
      </c>
      <c r="J146" s="1">
        <v>15</v>
      </c>
      <c r="K146" s="1">
        <v>19</v>
      </c>
      <c r="L146" s="1">
        <v>15</v>
      </c>
      <c r="N146" s="1">
        <v>16</v>
      </c>
      <c r="O146" s="1">
        <v>8</v>
      </c>
      <c r="P146" s="20">
        <f t="shared" si="4"/>
        <v>150</v>
      </c>
      <c r="Q146" s="1" t="str">
        <f>VLOOKUP(A146,Station_NRO!$A$2:$I$106,2,FALSE)</f>
        <v>N. Fk. Broad Run</v>
      </c>
      <c r="S146" s="1" t="str">
        <f>VLOOKUP(A146,Station_NRO!$A$2:$I$106,3,FALSE)</f>
        <v>Upstream from Rt. 15</v>
      </c>
      <c r="T146" s="1" t="str">
        <f>VLOOKUP(A146,Station_NRO!$A$2:$I$106,9,FALSE)</f>
        <v>VAN-A19R</v>
      </c>
    </row>
    <row r="147" spans="1:20">
      <c r="A147" s="30" t="s">
        <v>147</v>
      </c>
      <c r="B147" s="30">
        <v>38113</v>
      </c>
      <c r="C147" s="4">
        <v>20</v>
      </c>
      <c r="D147" s="4">
        <v>14</v>
      </c>
      <c r="E147" s="4">
        <v>19</v>
      </c>
      <c r="F147" s="4">
        <v>9</v>
      </c>
      <c r="G147" s="4">
        <v>20</v>
      </c>
      <c r="H147" s="4"/>
      <c r="I147" s="4"/>
      <c r="J147" s="4">
        <v>11</v>
      </c>
      <c r="K147" s="4">
        <v>19</v>
      </c>
      <c r="L147" s="4">
        <v>8</v>
      </c>
      <c r="M147" s="4"/>
      <c r="N147" s="4">
        <v>17</v>
      </c>
      <c r="O147" s="4">
        <v>18</v>
      </c>
      <c r="P147" s="31">
        <f t="shared" si="4"/>
        <v>155</v>
      </c>
      <c r="Q147" s="4" t="str">
        <f>VLOOKUP(A147,Station_NRO!$A$2:$I$106,2,FALSE)</f>
        <v>N. Fk. Goose Creek</v>
      </c>
      <c r="R147" s="4" t="str">
        <f>CONCATENATE(Q147," -  ",A147)</f>
        <v>N. Fk. Goose Creek -  1ANOG000.91</v>
      </c>
      <c r="S147" s="1" t="str">
        <f>VLOOKUP(A147,Station_NRO!$A$2:$I$106,3,FALSE)</f>
        <v>Upstream from Rt. 733</v>
      </c>
      <c r="T147" s="1" t="str">
        <f>VLOOKUP(A147,Station_NRO!$A$2:$I$106,9,FALSE)</f>
        <v>VAN-A06R</v>
      </c>
    </row>
    <row r="148" spans="1:20">
      <c r="A148" s="30" t="s">
        <v>147</v>
      </c>
      <c r="B148" s="30">
        <v>38230</v>
      </c>
      <c r="C148" s="4">
        <v>20</v>
      </c>
      <c r="D148" s="4">
        <v>20</v>
      </c>
      <c r="E148" s="4">
        <v>20</v>
      </c>
      <c r="F148" s="4">
        <v>15</v>
      </c>
      <c r="G148" s="4">
        <v>12</v>
      </c>
      <c r="H148" s="4"/>
      <c r="I148" s="4"/>
      <c r="J148" s="4">
        <v>14</v>
      </c>
      <c r="K148" s="4">
        <v>20</v>
      </c>
      <c r="L148" s="4">
        <v>13</v>
      </c>
      <c r="M148" s="4"/>
      <c r="N148" s="4">
        <v>16</v>
      </c>
      <c r="O148" s="4">
        <v>14</v>
      </c>
      <c r="P148" s="31">
        <f t="shared" si="4"/>
        <v>164</v>
      </c>
      <c r="Q148" s="4" t="str">
        <f>VLOOKUP(A148,Station_NRO!$A$2:$I$106,2,FALSE)</f>
        <v>N. Fk. Goose Creek</v>
      </c>
      <c r="R148" s="4"/>
      <c r="S148" s="1" t="str">
        <f>VLOOKUP(A148,Station_NRO!$A$2:$I$106,3,FALSE)</f>
        <v>Upstream from Rt. 733</v>
      </c>
      <c r="T148" s="1" t="str">
        <f>VLOOKUP(A148,Station_NRO!$A$2:$I$106,9,FALSE)</f>
        <v>VAN-A06R</v>
      </c>
    </row>
    <row r="149" spans="1:20">
      <c r="A149" s="30" t="s">
        <v>149</v>
      </c>
      <c r="B149" s="30">
        <v>39601</v>
      </c>
      <c r="C149" s="4">
        <v>16</v>
      </c>
      <c r="D149" s="4">
        <v>4</v>
      </c>
      <c r="E149" s="4">
        <v>5</v>
      </c>
      <c r="F149" s="4">
        <v>12</v>
      </c>
      <c r="G149" s="4">
        <v>19</v>
      </c>
      <c r="H149" s="4"/>
      <c r="I149" s="4"/>
      <c r="J149" s="4">
        <v>13</v>
      </c>
      <c r="K149" s="4">
        <v>6</v>
      </c>
      <c r="L149" s="4">
        <v>8</v>
      </c>
      <c r="M149" s="4"/>
      <c r="N149" s="4">
        <v>17</v>
      </c>
      <c r="O149" s="4">
        <v>18</v>
      </c>
      <c r="P149" s="31">
        <f t="shared" si="4"/>
        <v>118</v>
      </c>
      <c r="Q149" s="4" t="str">
        <f>VLOOKUP(A149,Station_NRO!$A$2:$I$106,2,FALSE)</f>
        <v>N. Fk. Goose Creek</v>
      </c>
      <c r="R149" s="4" t="str">
        <f>CONCATENATE(Q149," -  ",A149)</f>
        <v>N. Fk. Goose Creek -  1ANOG005.69</v>
      </c>
      <c r="S149" s="1" t="str">
        <f>VLOOKUP(A149,Station_NRO!$A$2:$I$106,3,FALSE)</f>
        <v>Rt. 722</v>
      </c>
      <c r="T149" s="1" t="str">
        <f>VLOOKUP(A149,Station_NRO!$A$2:$I$106,9,FALSE)</f>
        <v>VAN-A06R</v>
      </c>
    </row>
    <row r="150" spans="1:20">
      <c r="A150" s="30" t="s">
        <v>56</v>
      </c>
      <c r="B150" s="30">
        <v>40248</v>
      </c>
      <c r="C150" s="4">
        <v>15</v>
      </c>
      <c r="D150" s="4">
        <v>13</v>
      </c>
      <c r="E150" s="4">
        <v>10</v>
      </c>
      <c r="F150" s="4">
        <v>11</v>
      </c>
      <c r="G150" s="4">
        <v>20</v>
      </c>
      <c r="H150" s="4"/>
      <c r="I150" s="4"/>
      <c r="J150" s="4">
        <v>17</v>
      </c>
      <c r="K150" s="4">
        <v>9</v>
      </c>
      <c r="L150" s="4">
        <v>9</v>
      </c>
      <c r="M150" s="4"/>
      <c r="N150" s="4">
        <v>15</v>
      </c>
      <c r="O150" s="4">
        <v>19</v>
      </c>
      <c r="P150" s="31">
        <f t="shared" si="4"/>
        <v>138</v>
      </c>
      <c r="Q150" s="4" t="str">
        <f>VLOOKUP(A150,Station_NRO!$A$2:$I$106,2,FALSE)</f>
        <v>Piney Run</v>
      </c>
      <c r="R150" s="4" t="str">
        <f>CONCATENATE(Q150," -  ",A150)</f>
        <v>Piney Run -  1APIA001.80</v>
      </c>
      <c r="S150" s="1" t="str">
        <f>VLOOKUP(A150,Station_NRO!$A$2:$I$106,3,FALSE)</f>
        <v>Rt. 671 (Harpers Ferry Rd)</v>
      </c>
      <c r="T150" s="1" t="str">
        <f>VLOOKUP(A150,Station_NRO!$A$2:$I$106,9,FALSE)</f>
        <v>VAN-A01R</v>
      </c>
    </row>
    <row r="151" spans="1:20">
      <c r="A151" s="30" t="s">
        <v>56</v>
      </c>
      <c r="B151" s="30">
        <v>40511</v>
      </c>
      <c r="C151" s="4">
        <v>18</v>
      </c>
      <c r="D151" s="4">
        <v>10</v>
      </c>
      <c r="E151" s="4">
        <v>9</v>
      </c>
      <c r="F151" s="4">
        <v>12</v>
      </c>
      <c r="G151" s="4">
        <v>13</v>
      </c>
      <c r="H151" s="4"/>
      <c r="I151" s="4"/>
      <c r="J151" s="4">
        <v>15</v>
      </c>
      <c r="K151" s="4">
        <v>10</v>
      </c>
      <c r="L151" s="4">
        <v>11</v>
      </c>
      <c r="M151" s="4"/>
      <c r="N151" s="4">
        <v>14</v>
      </c>
      <c r="O151" s="4">
        <v>13</v>
      </c>
      <c r="P151" s="31">
        <f t="shared" si="4"/>
        <v>125</v>
      </c>
      <c r="Q151" s="4" t="str">
        <f>VLOOKUP(A151,Station_NRO!$A$2:$I$106,2,FALSE)</f>
        <v>Piney Run</v>
      </c>
      <c r="R151" s="4"/>
      <c r="S151" s="1" t="str">
        <f>VLOOKUP(A151,Station_NRO!$A$2:$I$106,3,FALSE)</f>
        <v>Rt. 671 (Harpers Ferry Rd)</v>
      </c>
      <c r="T151" s="1" t="str">
        <f>VLOOKUP(A151,Station_NRO!$A$2:$I$106,9,FALSE)</f>
        <v>VAN-A01R</v>
      </c>
    </row>
    <row r="152" spans="1:20">
      <c r="A152" s="30" t="s">
        <v>56</v>
      </c>
      <c r="B152" s="30">
        <v>41016</v>
      </c>
      <c r="C152" s="4">
        <v>19</v>
      </c>
      <c r="D152" s="4">
        <v>12</v>
      </c>
      <c r="E152" s="4">
        <v>11</v>
      </c>
      <c r="F152" s="4">
        <v>15</v>
      </c>
      <c r="G152" s="4">
        <v>13</v>
      </c>
      <c r="H152" s="4"/>
      <c r="I152" s="4"/>
      <c r="J152" s="4">
        <v>16</v>
      </c>
      <c r="K152" s="4">
        <v>11</v>
      </c>
      <c r="L152" s="4">
        <v>13</v>
      </c>
      <c r="M152" s="4"/>
      <c r="N152" s="4">
        <v>16</v>
      </c>
      <c r="O152" s="4">
        <v>16</v>
      </c>
      <c r="P152" s="31">
        <f t="shared" si="4"/>
        <v>142</v>
      </c>
      <c r="Q152" s="4" t="str">
        <f>VLOOKUP(A152,Station_NRO!$A$2:$I$106,2,FALSE)</f>
        <v>Piney Run</v>
      </c>
      <c r="R152" s="4"/>
      <c r="S152" s="1" t="str">
        <f>VLOOKUP(A152,Station_NRO!$A$2:$I$106,3,FALSE)</f>
        <v>Rt. 671 (Harpers Ferry Rd)</v>
      </c>
      <c r="T152" s="1" t="str">
        <f>VLOOKUP(A152,Station_NRO!$A$2:$I$106,9,FALSE)</f>
        <v>VAN-A01R</v>
      </c>
    </row>
    <row r="153" spans="1:20">
      <c r="A153" s="30" t="s">
        <v>56</v>
      </c>
      <c r="B153" s="30">
        <v>41246</v>
      </c>
      <c r="C153" s="4">
        <v>18</v>
      </c>
      <c r="D153" s="4">
        <v>10</v>
      </c>
      <c r="E153" s="4">
        <v>10</v>
      </c>
      <c r="F153" s="4">
        <v>14</v>
      </c>
      <c r="G153" s="4">
        <v>17</v>
      </c>
      <c r="H153" s="4"/>
      <c r="I153" s="4"/>
      <c r="J153" s="4">
        <v>17</v>
      </c>
      <c r="K153" s="4">
        <v>9</v>
      </c>
      <c r="L153" s="4">
        <v>14</v>
      </c>
      <c r="M153" s="4"/>
      <c r="N153" s="4">
        <v>17</v>
      </c>
      <c r="O153" s="4">
        <v>13</v>
      </c>
      <c r="P153" s="31">
        <f t="shared" si="4"/>
        <v>139</v>
      </c>
      <c r="Q153" s="4" t="str">
        <f>VLOOKUP(A153,Station_NRO!$A$2:$I$106,2,FALSE)</f>
        <v>Piney Run</v>
      </c>
      <c r="R153" s="4"/>
      <c r="S153" s="1" t="str">
        <f>VLOOKUP(A153,Station_NRO!$A$2:$I$106,3,FALSE)</f>
        <v>Rt. 671 (Harpers Ferry Rd)</v>
      </c>
      <c r="T153" s="1" t="str">
        <f>VLOOKUP(A153,Station_NRO!$A$2:$I$106,9,FALSE)</f>
        <v>VAN-A01R</v>
      </c>
    </row>
    <row r="154" spans="1:20">
      <c r="A154" s="30" t="s">
        <v>58</v>
      </c>
      <c r="B154" s="30">
        <v>40679</v>
      </c>
      <c r="C154" s="4">
        <v>20</v>
      </c>
      <c r="D154" s="4">
        <v>14</v>
      </c>
      <c r="E154" s="4">
        <v>15</v>
      </c>
      <c r="F154" s="4">
        <v>8</v>
      </c>
      <c r="G154" s="4">
        <v>18</v>
      </c>
      <c r="H154" s="4"/>
      <c r="I154" s="4"/>
      <c r="J154" s="4">
        <v>13</v>
      </c>
      <c r="K154" s="4">
        <v>20</v>
      </c>
      <c r="L154" s="4">
        <v>7</v>
      </c>
      <c r="M154" s="4"/>
      <c r="N154" s="4">
        <v>12</v>
      </c>
      <c r="O154" s="4">
        <v>19</v>
      </c>
      <c r="P154" s="31">
        <f t="shared" si="4"/>
        <v>146</v>
      </c>
      <c r="Q154" s="4" t="str">
        <f>VLOOKUP(A154,Station_NRO!$A$2:$I$106,2,FALSE)</f>
        <v>Piney Run</v>
      </c>
      <c r="R154" s="4" t="str">
        <f>CONCATENATE(Q154," -  ",A154)</f>
        <v>Piney Run -  1APIA003.51</v>
      </c>
      <c r="S154" s="1" t="str">
        <f>VLOOKUP(A154,Station_NRO!$A$2:$I$106,3,FALSE)</f>
        <v>~0.24 RM upstream of Pinehill Lane</v>
      </c>
      <c r="T154" s="1" t="str">
        <f>VLOOKUP(A154,Station_NRO!$A$2:$I$106,9,FALSE)</f>
        <v>VAN-A01R</v>
      </c>
    </row>
    <row r="155" spans="1:20">
      <c r="A155" s="30" t="s">
        <v>58</v>
      </c>
      <c r="B155" s="30">
        <v>40827</v>
      </c>
      <c r="C155" s="4">
        <v>19</v>
      </c>
      <c r="D155" s="4">
        <v>15</v>
      </c>
      <c r="E155" s="4">
        <v>18</v>
      </c>
      <c r="F155" s="4">
        <v>13</v>
      </c>
      <c r="G155" s="4">
        <v>16</v>
      </c>
      <c r="H155" s="4"/>
      <c r="I155" s="4"/>
      <c r="J155" s="4">
        <v>12</v>
      </c>
      <c r="K155" s="4">
        <v>20</v>
      </c>
      <c r="L155" s="4">
        <v>9</v>
      </c>
      <c r="M155" s="4"/>
      <c r="N155" s="4">
        <v>15</v>
      </c>
      <c r="O155" s="4">
        <v>13</v>
      </c>
      <c r="P155" s="31">
        <f t="shared" si="4"/>
        <v>150</v>
      </c>
      <c r="Q155" s="4" t="str">
        <f>VLOOKUP(A155,Station_NRO!$A$2:$I$106,2,FALSE)</f>
        <v>Piney Run</v>
      </c>
      <c r="R155" s="4"/>
      <c r="S155" s="1" t="str">
        <f>VLOOKUP(A155,Station_NRO!$A$2:$I$106,3,FALSE)</f>
        <v>~0.24 RM upstream of Pinehill Lane</v>
      </c>
      <c r="T155" s="1" t="str">
        <f>VLOOKUP(A155,Station_NRO!$A$2:$I$106,9,FALSE)</f>
        <v>VAN-A01R</v>
      </c>
    </row>
    <row r="156" spans="1:20">
      <c r="A156" s="30" t="s">
        <v>154</v>
      </c>
      <c r="B156" s="30">
        <v>39938</v>
      </c>
      <c r="C156" s="4">
        <v>13</v>
      </c>
      <c r="D156" s="4">
        <v>6</v>
      </c>
      <c r="E156" s="4">
        <v>6</v>
      </c>
      <c r="F156" s="4">
        <v>9</v>
      </c>
      <c r="G156" s="4">
        <v>20</v>
      </c>
      <c r="H156" s="4"/>
      <c r="I156" s="4"/>
      <c r="J156" s="4">
        <v>17</v>
      </c>
      <c r="K156" s="4">
        <v>8</v>
      </c>
      <c r="L156" s="4">
        <v>9</v>
      </c>
      <c r="M156" s="4"/>
      <c r="N156" s="4">
        <v>17</v>
      </c>
      <c r="O156" s="4">
        <v>18</v>
      </c>
      <c r="P156" s="31">
        <f t="shared" si="4"/>
        <v>123</v>
      </c>
      <c r="Q156" s="4" t="str">
        <f>VLOOKUP(A156,Station_NRO!$A$2:$I$106,2,FALSE)</f>
        <v>Piney Run</v>
      </c>
      <c r="R156" s="4" t="str">
        <f>CONCATENATE(Q156," -  ",A156)</f>
        <v>Piney Run -  1APIA004.67</v>
      </c>
      <c r="S156" s="1" t="str">
        <f>VLOOKUP(A156,Station_NRO!$A$2:$I$106,3,FALSE)</f>
        <v>Rt. 685</v>
      </c>
      <c r="T156" s="1" t="str">
        <f>VLOOKUP(A156,Station_NRO!$A$2:$I$106,9,FALSE)</f>
        <v>VAN-A01R</v>
      </c>
    </row>
    <row r="157" spans="1:20">
      <c r="A157" s="30" t="s">
        <v>154</v>
      </c>
      <c r="B157" s="30">
        <v>40133</v>
      </c>
      <c r="C157" s="4">
        <v>20</v>
      </c>
      <c r="D157" s="4">
        <v>12</v>
      </c>
      <c r="E157" s="4">
        <v>12</v>
      </c>
      <c r="F157" s="4">
        <v>18</v>
      </c>
      <c r="G157" s="4">
        <v>17</v>
      </c>
      <c r="H157" s="4"/>
      <c r="I157" s="4"/>
      <c r="J157" s="4">
        <v>19</v>
      </c>
      <c r="K157" s="4">
        <v>20</v>
      </c>
      <c r="L157" s="4">
        <v>18</v>
      </c>
      <c r="M157" s="4"/>
      <c r="N157" s="4">
        <v>17</v>
      </c>
      <c r="O157" s="4">
        <v>13</v>
      </c>
      <c r="P157" s="31">
        <f t="shared" si="4"/>
        <v>166</v>
      </c>
      <c r="Q157" s="4" t="str">
        <f>VLOOKUP(A157,Station_NRO!$A$2:$I$106,2,FALSE)</f>
        <v>Piney Run</v>
      </c>
      <c r="R157" s="4"/>
      <c r="S157" s="1" t="str">
        <f>VLOOKUP(A157,Station_NRO!$A$2:$I$106,3,FALSE)</f>
        <v>Rt. 685</v>
      </c>
      <c r="T157" s="1" t="str">
        <f>VLOOKUP(A157,Station_NRO!$A$2:$I$106,9,FALSE)</f>
        <v>VAN-A01R</v>
      </c>
    </row>
    <row r="158" spans="1:20">
      <c r="A158" s="30" t="s">
        <v>159</v>
      </c>
      <c r="B158" s="30">
        <v>38874</v>
      </c>
      <c r="C158" s="4">
        <v>18</v>
      </c>
      <c r="D158" s="4">
        <v>15</v>
      </c>
      <c r="E158" s="4">
        <v>16</v>
      </c>
      <c r="F158" s="4">
        <v>16</v>
      </c>
      <c r="G158" s="4">
        <v>13</v>
      </c>
      <c r="H158" s="4"/>
      <c r="I158" s="4"/>
      <c r="J158" s="4">
        <v>16</v>
      </c>
      <c r="K158" s="4">
        <v>20</v>
      </c>
      <c r="L158" s="4">
        <v>14</v>
      </c>
      <c r="M158" s="4"/>
      <c r="N158" s="4">
        <v>17</v>
      </c>
      <c r="O158" s="4">
        <v>16</v>
      </c>
      <c r="P158" s="31">
        <f t="shared" ref="P158:P215" si="5">SUM(C158:O158)</f>
        <v>161</v>
      </c>
      <c r="Q158" s="4" t="str">
        <f>VLOOKUP(A158,Station_NRO!$A$2:$I$106,2,FALSE)</f>
        <v>S. Fk. Catoctin Creek</v>
      </c>
      <c r="R158" s="4" t="str">
        <f>CONCATENATE(Q158," -  ",A158)</f>
        <v>S. Fk. Catoctin Creek -  1ASOC000.01</v>
      </c>
      <c r="S158" s="1" t="str">
        <f>VLOOKUP(A158,Station_NRO!$A$2:$I$106,3,FALSE)</f>
        <v>Above Confluence w/ N. Fk.</v>
      </c>
      <c r="T158" s="1" t="str">
        <f>VLOOKUP(A158,Station_NRO!$A$2:$I$106,9,FALSE)</f>
        <v>VAN-A02R</v>
      </c>
    </row>
    <row r="159" spans="1:20">
      <c r="A159" s="30" t="s">
        <v>159</v>
      </c>
      <c r="B159" s="30">
        <v>39065</v>
      </c>
      <c r="C159" s="4">
        <v>18</v>
      </c>
      <c r="D159" s="4">
        <v>11</v>
      </c>
      <c r="E159" s="4">
        <v>16</v>
      </c>
      <c r="F159" s="4">
        <v>16</v>
      </c>
      <c r="G159" s="4">
        <v>17</v>
      </c>
      <c r="H159" s="4"/>
      <c r="I159" s="4"/>
      <c r="J159" s="4">
        <v>13</v>
      </c>
      <c r="K159" s="4">
        <v>18</v>
      </c>
      <c r="L159" s="4">
        <v>11</v>
      </c>
      <c r="M159" s="4"/>
      <c r="N159" s="4">
        <v>16</v>
      </c>
      <c r="O159" s="4">
        <v>13</v>
      </c>
      <c r="P159" s="31">
        <f t="shared" si="5"/>
        <v>149</v>
      </c>
      <c r="Q159" s="4" t="str">
        <f>VLOOKUP(A159,Station_NRO!$A$2:$I$106,2,FALSE)</f>
        <v>S. Fk. Catoctin Creek</v>
      </c>
      <c r="R159" s="4"/>
      <c r="S159" s="1" t="str">
        <f>VLOOKUP(A159,Station_NRO!$A$2:$I$106,3,FALSE)</f>
        <v>Above Confluence w/ N. Fk.</v>
      </c>
      <c r="T159" s="1" t="str">
        <f>VLOOKUP(A159,Station_NRO!$A$2:$I$106,9,FALSE)</f>
        <v>VAN-A02R</v>
      </c>
    </row>
    <row r="160" spans="1:20">
      <c r="A160" s="30" t="s">
        <v>159</v>
      </c>
      <c r="B160" s="30">
        <v>39203</v>
      </c>
      <c r="C160" s="4">
        <v>18</v>
      </c>
      <c r="D160" s="4">
        <v>14</v>
      </c>
      <c r="E160" s="4">
        <v>14</v>
      </c>
      <c r="F160" s="4">
        <v>18</v>
      </c>
      <c r="G160" s="4">
        <v>18</v>
      </c>
      <c r="H160" s="4"/>
      <c r="I160" s="4"/>
      <c r="J160" s="4">
        <v>18</v>
      </c>
      <c r="K160" s="4">
        <v>20</v>
      </c>
      <c r="L160" s="4">
        <v>17</v>
      </c>
      <c r="M160" s="4"/>
      <c r="N160" s="4">
        <v>17</v>
      </c>
      <c r="O160" s="4">
        <v>17</v>
      </c>
      <c r="P160" s="31">
        <f t="shared" si="5"/>
        <v>171</v>
      </c>
      <c r="Q160" s="4" t="str">
        <f>VLOOKUP(A160,Station_NRO!$A$2:$I$106,2,FALSE)</f>
        <v>S. Fk. Catoctin Creek</v>
      </c>
      <c r="R160" s="4"/>
      <c r="S160" s="1" t="str">
        <f>VLOOKUP(A160,Station_NRO!$A$2:$I$106,3,FALSE)</f>
        <v>Above Confluence w/ N. Fk.</v>
      </c>
      <c r="T160" s="1" t="str">
        <f>VLOOKUP(A160,Station_NRO!$A$2:$I$106,9,FALSE)</f>
        <v>VAN-A02R</v>
      </c>
    </row>
    <row r="161" spans="1:20">
      <c r="A161" s="30" t="s">
        <v>159</v>
      </c>
      <c r="B161" s="30">
        <v>39357</v>
      </c>
      <c r="C161" s="4">
        <v>18</v>
      </c>
      <c r="D161" s="4">
        <v>8</v>
      </c>
      <c r="E161" s="4">
        <v>15</v>
      </c>
      <c r="F161" s="4">
        <v>18</v>
      </c>
      <c r="G161" s="4">
        <v>6</v>
      </c>
      <c r="H161" s="4"/>
      <c r="I161" s="4"/>
      <c r="J161" s="4">
        <v>15</v>
      </c>
      <c r="K161" s="4">
        <v>17</v>
      </c>
      <c r="L161" s="4">
        <v>9</v>
      </c>
      <c r="M161" s="4"/>
      <c r="N161" s="4">
        <v>17</v>
      </c>
      <c r="O161" s="4">
        <v>5</v>
      </c>
      <c r="P161" s="31">
        <f t="shared" si="5"/>
        <v>128</v>
      </c>
      <c r="Q161" s="4" t="str">
        <f>VLOOKUP(A161,Station_NRO!$A$2:$I$106,2,FALSE)</f>
        <v>S. Fk. Catoctin Creek</v>
      </c>
      <c r="R161" s="4"/>
      <c r="S161" s="1" t="str">
        <f>VLOOKUP(A161,Station_NRO!$A$2:$I$106,3,FALSE)</f>
        <v>Above Confluence w/ N. Fk.</v>
      </c>
      <c r="T161" s="1" t="str">
        <f>VLOOKUP(A161,Station_NRO!$A$2:$I$106,9,FALSE)</f>
        <v>VAN-A02R</v>
      </c>
    </row>
    <row r="162" spans="1:20">
      <c r="A162" s="30" t="s">
        <v>159</v>
      </c>
      <c r="B162" s="30">
        <v>39547</v>
      </c>
      <c r="C162" s="4">
        <v>18</v>
      </c>
      <c r="D162" s="4">
        <v>9</v>
      </c>
      <c r="E162" s="4">
        <v>9</v>
      </c>
      <c r="F162" s="4">
        <v>12</v>
      </c>
      <c r="G162" s="4">
        <v>17</v>
      </c>
      <c r="H162" s="4"/>
      <c r="I162" s="4"/>
      <c r="J162" s="4">
        <v>14</v>
      </c>
      <c r="K162" s="4">
        <v>18</v>
      </c>
      <c r="L162" s="4">
        <v>13</v>
      </c>
      <c r="M162" s="4"/>
      <c r="N162" s="4">
        <v>17</v>
      </c>
      <c r="O162" s="4">
        <v>16</v>
      </c>
      <c r="P162" s="31">
        <f t="shared" si="5"/>
        <v>143</v>
      </c>
      <c r="Q162" s="4" t="str">
        <f>VLOOKUP(A162,Station_NRO!$A$2:$I$106,2,FALSE)</f>
        <v>S. Fk. Catoctin Creek</v>
      </c>
      <c r="R162" s="4"/>
      <c r="S162" s="1" t="str">
        <f>VLOOKUP(A162,Station_NRO!$A$2:$I$106,3,FALSE)</f>
        <v>Above Confluence w/ N. Fk.</v>
      </c>
      <c r="T162" s="1" t="str">
        <f>VLOOKUP(A162,Station_NRO!$A$2:$I$106,9,FALSE)</f>
        <v>VAN-A02R</v>
      </c>
    </row>
    <row r="163" spans="1:20">
      <c r="A163" s="30" t="s">
        <v>159</v>
      </c>
      <c r="B163" s="30">
        <v>39755</v>
      </c>
      <c r="C163" s="4">
        <v>20</v>
      </c>
      <c r="D163" s="4">
        <v>8</v>
      </c>
      <c r="E163" s="4">
        <v>10</v>
      </c>
      <c r="F163" s="4">
        <v>16</v>
      </c>
      <c r="G163" s="4">
        <v>13</v>
      </c>
      <c r="H163" s="4"/>
      <c r="I163" s="4"/>
      <c r="J163" s="4">
        <v>11</v>
      </c>
      <c r="K163" s="4">
        <v>18</v>
      </c>
      <c r="L163" s="4">
        <v>11</v>
      </c>
      <c r="M163" s="4"/>
      <c r="N163" s="4">
        <v>17</v>
      </c>
      <c r="O163" s="4">
        <v>15</v>
      </c>
      <c r="P163" s="31">
        <f t="shared" si="5"/>
        <v>139</v>
      </c>
      <c r="Q163" s="4" t="str">
        <f>VLOOKUP(A163,Station_NRO!$A$2:$I$106,2,FALSE)</f>
        <v>S. Fk. Catoctin Creek</v>
      </c>
      <c r="R163" s="4"/>
      <c r="S163" s="1" t="str">
        <f>VLOOKUP(A163,Station_NRO!$A$2:$I$106,3,FALSE)</f>
        <v>Above Confluence w/ N. Fk.</v>
      </c>
      <c r="T163" s="1" t="str">
        <f>VLOOKUP(A163,Station_NRO!$A$2:$I$106,9,FALSE)</f>
        <v>VAN-A02R</v>
      </c>
    </row>
    <row r="164" spans="1:20">
      <c r="A164" s="30" t="s">
        <v>159</v>
      </c>
      <c r="B164" s="30">
        <v>39896</v>
      </c>
      <c r="C164" s="4">
        <v>14</v>
      </c>
      <c r="D164" s="4">
        <v>6</v>
      </c>
      <c r="E164" s="4">
        <v>6</v>
      </c>
      <c r="F164" s="4">
        <v>16</v>
      </c>
      <c r="G164" s="4">
        <v>15</v>
      </c>
      <c r="H164" s="4"/>
      <c r="I164" s="4"/>
      <c r="J164" s="4">
        <v>11</v>
      </c>
      <c r="K164" s="4">
        <v>20</v>
      </c>
      <c r="L164" s="4">
        <v>10</v>
      </c>
      <c r="M164" s="4"/>
      <c r="N164" s="4">
        <v>16</v>
      </c>
      <c r="O164" s="4">
        <v>15</v>
      </c>
      <c r="P164" s="31">
        <f t="shared" si="5"/>
        <v>129</v>
      </c>
      <c r="Q164" s="4" t="str">
        <f>VLOOKUP(A164,Station_NRO!$A$2:$I$106,2,FALSE)</f>
        <v>S. Fk. Catoctin Creek</v>
      </c>
      <c r="R164" s="4"/>
      <c r="S164" s="1" t="str">
        <f>VLOOKUP(A164,Station_NRO!$A$2:$I$106,3,FALSE)</f>
        <v>Above Confluence w/ N. Fk.</v>
      </c>
      <c r="T164" s="1" t="str">
        <f>VLOOKUP(A164,Station_NRO!$A$2:$I$106,9,FALSE)</f>
        <v>VAN-A02R</v>
      </c>
    </row>
    <row r="165" spans="1:20">
      <c r="A165" s="30" t="s">
        <v>159</v>
      </c>
      <c r="B165" s="30">
        <v>40106</v>
      </c>
      <c r="C165" s="4">
        <v>20</v>
      </c>
      <c r="D165" s="4">
        <v>14</v>
      </c>
      <c r="E165" s="4">
        <v>16</v>
      </c>
      <c r="F165" s="4">
        <v>14</v>
      </c>
      <c r="G165" s="4">
        <v>16</v>
      </c>
      <c r="H165" s="4"/>
      <c r="I165" s="4"/>
      <c r="J165" s="4">
        <v>10</v>
      </c>
      <c r="K165" s="4">
        <v>19</v>
      </c>
      <c r="L165" s="4">
        <v>13</v>
      </c>
      <c r="M165" s="4"/>
      <c r="N165" s="4">
        <v>18</v>
      </c>
      <c r="O165" s="4">
        <v>15</v>
      </c>
      <c r="P165" s="31">
        <f t="shared" si="5"/>
        <v>155</v>
      </c>
      <c r="Q165" s="4" t="str">
        <f>VLOOKUP(A165,Station_NRO!$A$2:$I$106,2,FALSE)</f>
        <v>S. Fk. Catoctin Creek</v>
      </c>
      <c r="R165" s="4"/>
      <c r="S165" s="1" t="str">
        <f>VLOOKUP(A165,Station_NRO!$A$2:$I$106,3,FALSE)</f>
        <v>Above Confluence w/ N. Fk.</v>
      </c>
      <c r="T165" s="1" t="str">
        <f>VLOOKUP(A165,Station_NRO!$A$2:$I$106,9,FALSE)</f>
        <v>VAN-A02R</v>
      </c>
    </row>
    <row r="166" spans="1:20">
      <c r="A166" s="30" t="s">
        <v>159</v>
      </c>
      <c r="B166" s="30">
        <v>40302</v>
      </c>
      <c r="C166" s="4">
        <v>20</v>
      </c>
      <c r="D166" s="4">
        <v>11</v>
      </c>
      <c r="E166" s="4">
        <v>12</v>
      </c>
      <c r="F166" s="4">
        <v>15</v>
      </c>
      <c r="G166" s="4">
        <v>18</v>
      </c>
      <c r="H166" s="4"/>
      <c r="I166" s="4"/>
      <c r="J166" s="4">
        <v>14</v>
      </c>
      <c r="K166" s="4">
        <v>19</v>
      </c>
      <c r="L166" s="4">
        <v>10</v>
      </c>
      <c r="M166" s="4"/>
      <c r="N166" s="4">
        <v>16</v>
      </c>
      <c r="O166" s="4">
        <v>13</v>
      </c>
      <c r="P166" s="31">
        <f t="shared" si="5"/>
        <v>148</v>
      </c>
      <c r="Q166" s="4" t="str">
        <f>VLOOKUP(A166,Station_NRO!$A$2:$I$106,2,FALSE)</f>
        <v>S. Fk. Catoctin Creek</v>
      </c>
      <c r="R166" s="4"/>
      <c r="S166" s="1" t="str">
        <f>VLOOKUP(A166,Station_NRO!$A$2:$I$106,3,FALSE)</f>
        <v>Above Confluence w/ N. Fk.</v>
      </c>
      <c r="T166" s="1" t="str">
        <f>VLOOKUP(A166,Station_NRO!$A$2:$I$106,9,FALSE)</f>
        <v>VAN-A02R</v>
      </c>
    </row>
    <row r="167" spans="1:20">
      <c r="A167" s="30" t="s">
        <v>159</v>
      </c>
      <c r="B167" s="30">
        <v>40505</v>
      </c>
      <c r="C167" s="4">
        <v>20</v>
      </c>
      <c r="D167" s="4">
        <v>11</v>
      </c>
      <c r="E167" s="4">
        <v>10</v>
      </c>
      <c r="F167" s="4">
        <v>16</v>
      </c>
      <c r="G167" s="4">
        <v>14</v>
      </c>
      <c r="H167" s="4"/>
      <c r="I167" s="4"/>
      <c r="J167" s="4">
        <v>10</v>
      </c>
      <c r="K167" s="4">
        <v>17</v>
      </c>
      <c r="L167" s="4">
        <v>9</v>
      </c>
      <c r="M167" s="4"/>
      <c r="N167" s="4">
        <v>17</v>
      </c>
      <c r="O167" s="4">
        <v>18</v>
      </c>
      <c r="P167" s="31">
        <f t="shared" si="5"/>
        <v>142</v>
      </c>
      <c r="Q167" s="4" t="str">
        <f>VLOOKUP(A167,Station_NRO!$A$2:$I$106,2,FALSE)</f>
        <v>S. Fk. Catoctin Creek</v>
      </c>
      <c r="R167" s="4"/>
      <c r="S167" s="1" t="str">
        <f>VLOOKUP(A167,Station_NRO!$A$2:$I$106,3,FALSE)</f>
        <v>Above Confluence w/ N. Fk.</v>
      </c>
      <c r="T167" s="1" t="str">
        <f>VLOOKUP(A167,Station_NRO!$A$2:$I$106,9,FALSE)</f>
        <v>VAN-A02R</v>
      </c>
    </row>
    <row r="168" spans="1:20">
      <c r="A168" s="30" t="s">
        <v>63</v>
      </c>
      <c r="B168" s="30">
        <v>38511</v>
      </c>
      <c r="C168" s="4">
        <v>18</v>
      </c>
      <c r="D168" s="4">
        <v>16</v>
      </c>
      <c r="E168" s="4">
        <v>10</v>
      </c>
      <c r="F168" s="4">
        <v>13</v>
      </c>
      <c r="G168" s="4">
        <v>15</v>
      </c>
      <c r="H168" s="4"/>
      <c r="I168" s="4"/>
      <c r="J168" s="4">
        <v>17</v>
      </c>
      <c r="K168" s="4">
        <v>10</v>
      </c>
      <c r="L168" s="4">
        <v>13</v>
      </c>
      <c r="M168" s="4"/>
      <c r="N168" s="4">
        <v>18</v>
      </c>
      <c r="O168" s="4">
        <v>14</v>
      </c>
      <c r="P168" s="31">
        <f t="shared" si="5"/>
        <v>144</v>
      </c>
      <c r="Q168" s="4" t="str">
        <f>VLOOKUP(A168,Station_NRO!$A$2:$I$106,2,FALSE)</f>
        <v>S. Fk. Catoctin Creek</v>
      </c>
      <c r="R168" s="4" t="str">
        <f>CONCATENATE(Q168," -  ",A168)</f>
        <v>S. Fk. Catoctin Creek -  1ASOC007.06</v>
      </c>
      <c r="S168" s="1" t="str">
        <f>VLOOKUP(A168,Station_NRO!$A$2:$I$106,3,FALSE)</f>
        <v>Rt. 738</v>
      </c>
      <c r="T168" s="1" t="str">
        <f>VLOOKUP(A168,Station_NRO!$A$2:$I$106,9,FALSE)</f>
        <v>VAN-A02R</v>
      </c>
    </row>
    <row r="169" spans="1:20">
      <c r="A169" s="30" t="s">
        <v>63</v>
      </c>
      <c r="B169" s="30">
        <v>38607</v>
      </c>
      <c r="C169" s="4">
        <v>18</v>
      </c>
      <c r="D169" s="4">
        <v>10</v>
      </c>
      <c r="E169" s="4">
        <v>10</v>
      </c>
      <c r="F169" s="4">
        <v>13</v>
      </c>
      <c r="G169" s="4">
        <v>6</v>
      </c>
      <c r="H169" s="4"/>
      <c r="I169" s="4"/>
      <c r="J169" s="4">
        <v>16</v>
      </c>
      <c r="K169" s="4">
        <v>8</v>
      </c>
      <c r="L169" s="4">
        <v>12</v>
      </c>
      <c r="M169" s="4"/>
      <c r="N169" s="4">
        <v>14</v>
      </c>
      <c r="O169" s="4">
        <v>8</v>
      </c>
      <c r="P169" s="31">
        <f t="shared" si="5"/>
        <v>115</v>
      </c>
      <c r="Q169" s="4" t="str">
        <f>VLOOKUP(A169,Station_NRO!$A$2:$I$106,2,FALSE)</f>
        <v>S. Fk. Catoctin Creek</v>
      </c>
      <c r="R169" s="4"/>
      <c r="S169" s="1" t="str">
        <f>VLOOKUP(A169,Station_NRO!$A$2:$I$106,3,FALSE)</f>
        <v>Rt. 738</v>
      </c>
      <c r="T169" s="1" t="str">
        <f>VLOOKUP(A169,Station_NRO!$A$2:$I$106,9,FALSE)</f>
        <v>VAN-A02R</v>
      </c>
    </row>
    <row r="170" spans="1:20">
      <c r="A170" s="30" t="s">
        <v>63</v>
      </c>
      <c r="B170" s="30">
        <v>39181</v>
      </c>
      <c r="C170" s="4">
        <v>18</v>
      </c>
      <c r="D170" s="4">
        <v>11</v>
      </c>
      <c r="E170" s="4">
        <v>10</v>
      </c>
      <c r="F170" s="4">
        <v>12</v>
      </c>
      <c r="G170" s="4">
        <v>17</v>
      </c>
      <c r="H170" s="4"/>
      <c r="I170" s="4"/>
      <c r="J170" s="4">
        <v>17</v>
      </c>
      <c r="K170" s="4">
        <v>8</v>
      </c>
      <c r="L170" s="4">
        <v>15</v>
      </c>
      <c r="M170" s="4"/>
      <c r="N170" s="4">
        <v>12</v>
      </c>
      <c r="O170" s="4">
        <v>16</v>
      </c>
      <c r="P170" s="31">
        <f t="shared" si="5"/>
        <v>136</v>
      </c>
      <c r="Q170" s="4" t="str">
        <f>VLOOKUP(A170,Station_NRO!$A$2:$I$106,2,FALSE)</f>
        <v>S. Fk. Catoctin Creek</v>
      </c>
      <c r="R170" s="4"/>
      <c r="S170" s="1" t="str">
        <f>VLOOKUP(A170,Station_NRO!$A$2:$I$106,3,FALSE)</f>
        <v>Rt. 738</v>
      </c>
      <c r="T170" s="1" t="str">
        <f>VLOOKUP(A170,Station_NRO!$A$2:$I$106,9,FALSE)</f>
        <v>VAN-A02R</v>
      </c>
    </row>
    <row r="171" spans="1:20">
      <c r="A171" s="30" t="s">
        <v>63</v>
      </c>
      <c r="B171" s="30">
        <v>39356</v>
      </c>
      <c r="C171" s="4">
        <v>14</v>
      </c>
      <c r="D171" s="4">
        <v>7</v>
      </c>
      <c r="E171" s="4">
        <v>9</v>
      </c>
      <c r="F171" s="4">
        <v>16</v>
      </c>
      <c r="G171" s="4">
        <v>2</v>
      </c>
      <c r="H171" s="4"/>
      <c r="I171" s="4"/>
      <c r="J171" s="4">
        <v>15</v>
      </c>
      <c r="K171" s="4">
        <v>9</v>
      </c>
      <c r="L171" s="4">
        <v>12</v>
      </c>
      <c r="M171" s="4"/>
      <c r="N171" s="4">
        <v>15</v>
      </c>
      <c r="O171" s="4">
        <v>4</v>
      </c>
      <c r="P171" s="31">
        <f t="shared" si="5"/>
        <v>103</v>
      </c>
      <c r="Q171" s="4" t="str">
        <f>VLOOKUP(A171,Station_NRO!$A$2:$I$106,2,FALSE)</f>
        <v>S. Fk. Catoctin Creek</v>
      </c>
      <c r="R171" s="4"/>
      <c r="S171" s="1" t="str">
        <f>VLOOKUP(A171,Station_NRO!$A$2:$I$106,3,FALSE)</f>
        <v>Rt. 738</v>
      </c>
      <c r="T171" s="1" t="str">
        <f>VLOOKUP(A171,Station_NRO!$A$2:$I$106,9,FALSE)</f>
        <v>VAN-A02R</v>
      </c>
    </row>
    <row r="172" spans="1:20">
      <c r="A172" s="30" t="s">
        <v>63</v>
      </c>
      <c r="B172" s="30">
        <v>39548</v>
      </c>
      <c r="C172" s="4">
        <v>16</v>
      </c>
      <c r="D172" s="4">
        <v>10</v>
      </c>
      <c r="E172" s="4">
        <v>10</v>
      </c>
      <c r="F172" s="4">
        <v>10</v>
      </c>
      <c r="G172" s="4">
        <v>18</v>
      </c>
      <c r="H172" s="4"/>
      <c r="I172" s="4"/>
      <c r="J172" s="4">
        <v>17</v>
      </c>
      <c r="K172" s="4">
        <v>7</v>
      </c>
      <c r="L172" s="4">
        <v>7</v>
      </c>
      <c r="M172" s="4"/>
      <c r="N172" s="4">
        <v>15</v>
      </c>
      <c r="O172" s="4">
        <v>10</v>
      </c>
      <c r="P172" s="31">
        <f t="shared" si="5"/>
        <v>120</v>
      </c>
      <c r="Q172" s="4" t="str">
        <f>VLOOKUP(A172,Station_NRO!$A$2:$I$106,2,FALSE)</f>
        <v>S. Fk. Catoctin Creek</v>
      </c>
      <c r="R172" s="4"/>
      <c r="S172" s="1" t="str">
        <f>VLOOKUP(A172,Station_NRO!$A$2:$I$106,3,FALSE)</f>
        <v>Rt. 738</v>
      </c>
      <c r="T172" s="1" t="str">
        <f>VLOOKUP(A172,Station_NRO!$A$2:$I$106,9,FALSE)</f>
        <v>VAN-A02R</v>
      </c>
    </row>
    <row r="173" spans="1:20">
      <c r="A173" s="30" t="s">
        <v>63</v>
      </c>
      <c r="B173" s="30">
        <v>39756</v>
      </c>
      <c r="C173" s="4">
        <v>18</v>
      </c>
      <c r="D173" s="4">
        <v>12</v>
      </c>
      <c r="E173" s="4">
        <v>12</v>
      </c>
      <c r="F173" s="4">
        <v>14</v>
      </c>
      <c r="G173" s="4">
        <v>11</v>
      </c>
      <c r="H173" s="4"/>
      <c r="I173" s="4"/>
      <c r="J173" s="4">
        <v>16</v>
      </c>
      <c r="K173" s="4">
        <v>12</v>
      </c>
      <c r="L173" s="4">
        <v>13</v>
      </c>
      <c r="M173" s="4"/>
      <c r="N173" s="4">
        <v>15</v>
      </c>
      <c r="O173" s="4">
        <v>14</v>
      </c>
      <c r="P173" s="31">
        <f t="shared" si="5"/>
        <v>137</v>
      </c>
      <c r="Q173" s="4" t="str">
        <f>VLOOKUP(A173,Station_NRO!$A$2:$I$106,2,FALSE)</f>
        <v>S. Fk. Catoctin Creek</v>
      </c>
      <c r="R173" s="4"/>
      <c r="S173" s="1" t="str">
        <f>VLOOKUP(A173,Station_NRO!$A$2:$I$106,3,FALSE)</f>
        <v>Rt. 738</v>
      </c>
      <c r="T173" s="1" t="str">
        <f>VLOOKUP(A173,Station_NRO!$A$2:$I$106,9,FALSE)</f>
        <v>VAN-A02R</v>
      </c>
    </row>
    <row r="174" spans="1:20">
      <c r="A174" s="30" t="s">
        <v>63</v>
      </c>
      <c r="B174" s="30">
        <v>39897</v>
      </c>
      <c r="C174" s="4">
        <v>17</v>
      </c>
      <c r="D174" s="4">
        <v>9</v>
      </c>
      <c r="E174" s="4">
        <v>9</v>
      </c>
      <c r="F174" s="4">
        <v>13</v>
      </c>
      <c r="G174" s="4">
        <v>14</v>
      </c>
      <c r="H174" s="4"/>
      <c r="I174" s="4"/>
      <c r="J174" s="4">
        <v>17</v>
      </c>
      <c r="K174" s="4">
        <v>9</v>
      </c>
      <c r="L174" s="4">
        <v>10</v>
      </c>
      <c r="M174" s="4"/>
      <c r="N174" s="4">
        <v>15</v>
      </c>
      <c r="O174" s="4">
        <v>15</v>
      </c>
      <c r="P174" s="31">
        <f t="shared" si="5"/>
        <v>128</v>
      </c>
      <c r="Q174" s="4" t="str">
        <f>VLOOKUP(A174,Station_NRO!$A$2:$I$106,2,FALSE)</f>
        <v>S. Fk. Catoctin Creek</v>
      </c>
      <c r="R174" s="4"/>
      <c r="S174" s="1" t="str">
        <f>VLOOKUP(A174,Station_NRO!$A$2:$I$106,3,FALSE)</f>
        <v>Rt. 738</v>
      </c>
      <c r="T174" s="1" t="str">
        <f>VLOOKUP(A174,Station_NRO!$A$2:$I$106,9,FALSE)</f>
        <v>VAN-A02R</v>
      </c>
    </row>
    <row r="175" spans="1:20">
      <c r="A175" s="30" t="s">
        <v>63</v>
      </c>
      <c r="B175" s="30">
        <v>40107</v>
      </c>
      <c r="C175" s="4">
        <v>18</v>
      </c>
      <c r="D175" s="4">
        <v>14</v>
      </c>
      <c r="E175" s="4">
        <v>14</v>
      </c>
      <c r="F175" s="4">
        <v>15</v>
      </c>
      <c r="G175" s="4">
        <v>9</v>
      </c>
      <c r="H175" s="4"/>
      <c r="I175" s="4"/>
      <c r="J175" s="4">
        <v>18</v>
      </c>
      <c r="K175" s="4">
        <v>12</v>
      </c>
      <c r="L175" s="4">
        <v>13</v>
      </c>
      <c r="M175" s="4"/>
      <c r="N175" s="4">
        <v>16</v>
      </c>
      <c r="O175" s="4">
        <v>14</v>
      </c>
      <c r="P175" s="31">
        <f t="shared" si="5"/>
        <v>143</v>
      </c>
      <c r="Q175" s="4" t="str">
        <f>VLOOKUP(A175,Station_NRO!$A$2:$I$106,2,FALSE)</f>
        <v>S. Fk. Catoctin Creek</v>
      </c>
      <c r="R175" s="4"/>
      <c r="S175" s="1" t="str">
        <f>VLOOKUP(A175,Station_NRO!$A$2:$I$106,3,FALSE)</f>
        <v>Rt. 738</v>
      </c>
      <c r="T175" s="1" t="str">
        <f>VLOOKUP(A175,Station_NRO!$A$2:$I$106,9,FALSE)</f>
        <v>VAN-A02R</v>
      </c>
    </row>
    <row r="176" spans="1:20">
      <c r="A176" s="30" t="s">
        <v>63</v>
      </c>
      <c r="B176" s="30">
        <v>40303</v>
      </c>
      <c r="C176" s="4">
        <v>16</v>
      </c>
      <c r="D176" s="4">
        <v>12</v>
      </c>
      <c r="E176" s="4">
        <v>15</v>
      </c>
      <c r="F176" s="4">
        <v>8</v>
      </c>
      <c r="G176" s="4">
        <v>15</v>
      </c>
      <c r="H176" s="4"/>
      <c r="I176" s="4"/>
      <c r="J176" s="4">
        <v>17</v>
      </c>
      <c r="K176" s="4">
        <v>14</v>
      </c>
      <c r="L176" s="4">
        <v>9</v>
      </c>
      <c r="M176" s="4"/>
      <c r="N176" s="4">
        <v>14</v>
      </c>
      <c r="O176" s="4">
        <v>13</v>
      </c>
      <c r="P176" s="31">
        <f t="shared" si="5"/>
        <v>133</v>
      </c>
      <c r="Q176" s="4" t="str">
        <f>VLOOKUP(A176,Station_NRO!$A$2:$I$106,2,FALSE)</f>
        <v>S. Fk. Catoctin Creek</v>
      </c>
      <c r="R176" s="4"/>
      <c r="S176" s="1" t="str">
        <f>VLOOKUP(A176,Station_NRO!$A$2:$I$106,3,FALSE)</f>
        <v>Rt. 738</v>
      </c>
      <c r="T176" s="1" t="str">
        <f>VLOOKUP(A176,Station_NRO!$A$2:$I$106,9,FALSE)</f>
        <v>VAN-A02R</v>
      </c>
    </row>
    <row r="177" spans="1:20">
      <c r="A177" s="30" t="s">
        <v>63</v>
      </c>
      <c r="B177" s="30">
        <v>40511</v>
      </c>
      <c r="C177" s="4">
        <v>17</v>
      </c>
      <c r="D177" s="4">
        <v>12</v>
      </c>
      <c r="E177" s="4">
        <v>10</v>
      </c>
      <c r="F177" s="4">
        <v>14</v>
      </c>
      <c r="G177" s="4">
        <v>12</v>
      </c>
      <c r="H177" s="4"/>
      <c r="I177" s="4"/>
      <c r="J177" s="4">
        <v>15</v>
      </c>
      <c r="K177" s="4">
        <v>10</v>
      </c>
      <c r="L177" s="4">
        <v>13</v>
      </c>
      <c r="M177" s="4"/>
      <c r="N177" s="4">
        <v>12</v>
      </c>
      <c r="O177" s="4">
        <v>12</v>
      </c>
      <c r="P177" s="31">
        <f t="shared" si="5"/>
        <v>127</v>
      </c>
      <c r="Q177" s="4" t="str">
        <f>VLOOKUP(A177,Station_NRO!$A$2:$I$106,2,FALSE)</f>
        <v>S. Fk. Catoctin Creek</v>
      </c>
      <c r="R177" s="4"/>
      <c r="S177" s="1" t="str">
        <f>VLOOKUP(A177,Station_NRO!$A$2:$I$106,3,FALSE)</f>
        <v>Rt. 738</v>
      </c>
      <c r="T177" s="1" t="str">
        <f>VLOOKUP(A177,Station_NRO!$A$2:$I$106,9,FALSE)</f>
        <v>VAN-A02R</v>
      </c>
    </row>
    <row r="178" spans="1:20">
      <c r="A178" s="30" t="s">
        <v>63</v>
      </c>
      <c r="B178" s="30">
        <v>40855</v>
      </c>
      <c r="C178" s="4">
        <v>18</v>
      </c>
      <c r="D178" s="4">
        <v>11</v>
      </c>
      <c r="E178" s="4">
        <v>10</v>
      </c>
      <c r="F178" s="4">
        <v>13</v>
      </c>
      <c r="G178" s="4">
        <v>19</v>
      </c>
      <c r="H178" s="4"/>
      <c r="I178" s="4"/>
      <c r="J178" s="4">
        <v>17</v>
      </c>
      <c r="K178" s="4">
        <v>7</v>
      </c>
      <c r="L178" s="4">
        <v>12</v>
      </c>
      <c r="M178" s="4"/>
      <c r="N178" s="4">
        <v>15</v>
      </c>
      <c r="O178" s="4">
        <v>13</v>
      </c>
      <c r="P178" s="31">
        <f t="shared" si="5"/>
        <v>135</v>
      </c>
      <c r="Q178" s="4" t="str">
        <f>VLOOKUP(A178,Station_NRO!$A$2:$I$106,2,FALSE)</f>
        <v>S. Fk. Catoctin Creek</v>
      </c>
      <c r="R178" s="4"/>
      <c r="S178" s="1" t="str">
        <f>VLOOKUP(A178,Station_NRO!$A$2:$I$106,3,FALSE)</f>
        <v>Rt. 738</v>
      </c>
      <c r="T178" s="1" t="str">
        <f>VLOOKUP(A178,Station_NRO!$A$2:$I$106,9,FALSE)</f>
        <v>VAN-A02R</v>
      </c>
    </row>
    <row r="179" spans="1:20">
      <c r="A179" s="30" t="s">
        <v>63</v>
      </c>
      <c r="B179" s="30">
        <v>40990</v>
      </c>
      <c r="C179" s="4">
        <v>17</v>
      </c>
      <c r="D179" s="4">
        <v>11</v>
      </c>
      <c r="E179" s="4">
        <v>8</v>
      </c>
      <c r="F179" s="4">
        <v>4</v>
      </c>
      <c r="G179" s="4">
        <v>19</v>
      </c>
      <c r="H179" s="4"/>
      <c r="I179" s="4"/>
      <c r="J179" s="4">
        <v>17</v>
      </c>
      <c r="K179" s="4">
        <v>4</v>
      </c>
      <c r="L179" s="4">
        <v>11</v>
      </c>
      <c r="M179" s="4"/>
      <c r="N179" s="4">
        <v>14</v>
      </c>
      <c r="O179" s="4">
        <v>13</v>
      </c>
      <c r="P179" s="31">
        <f t="shared" si="5"/>
        <v>118</v>
      </c>
      <c r="Q179" s="4" t="str">
        <f>VLOOKUP(A179,Station_NRO!$A$2:$I$106,2,FALSE)</f>
        <v>S. Fk. Catoctin Creek</v>
      </c>
      <c r="R179" s="4"/>
      <c r="S179" s="1" t="str">
        <f>VLOOKUP(A179,Station_NRO!$A$2:$I$106,3,FALSE)</f>
        <v>Rt. 738</v>
      </c>
      <c r="T179" s="1" t="str">
        <f>VLOOKUP(A179,Station_NRO!$A$2:$I$106,9,FALSE)</f>
        <v>VAN-A02R</v>
      </c>
    </row>
    <row r="180" spans="1:20">
      <c r="A180" s="30" t="s">
        <v>63</v>
      </c>
      <c r="B180" s="30">
        <v>41239</v>
      </c>
      <c r="C180" s="4">
        <v>18</v>
      </c>
      <c r="D180" s="4">
        <v>10</v>
      </c>
      <c r="E180" s="4">
        <v>11</v>
      </c>
      <c r="F180" s="4">
        <v>8</v>
      </c>
      <c r="G180" s="4">
        <v>17</v>
      </c>
      <c r="H180" s="4"/>
      <c r="I180" s="4"/>
      <c r="J180" s="4">
        <v>15</v>
      </c>
      <c r="K180" s="4">
        <v>6</v>
      </c>
      <c r="L180" s="4">
        <v>9</v>
      </c>
      <c r="M180" s="4"/>
      <c r="N180" s="4">
        <v>11</v>
      </c>
      <c r="O180" s="4">
        <v>13</v>
      </c>
      <c r="P180" s="31">
        <f t="shared" si="5"/>
        <v>118</v>
      </c>
      <c r="Q180" s="4" t="str">
        <f>VLOOKUP(A180,Station_NRO!$A$2:$I$106,2,FALSE)</f>
        <v>S. Fk. Catoctin Creek</v>
      </c>
      <c r="R180" s="4"/>
      <c r="S180" s="1" t="str">
        <f>VLOOKUP(A180,Station_NRO!$A$2:$I$106,3,FALSE)</f>
        <v>Rt. 738</v>
      </c>
      <c r="T180" s="1" t="str">
        <f>VLOOKUP(A180,Station_NRO!$A$2:$I$106,9,FALSE)</f>
        <v>VAN-A02R</v>
      </c>
    </row>
    <row r="181" spans="1:20">
      <c r="A181" s="30" t="s">
        <v>65</v>
      </c>
      <c r="B181" s="30">
        <v>38491</v>
      </c>
      <c r="C181" s="4">
        <v>18</v>
      </c>
      <c r="D181" s="4">
        <v>19</v>
      </c>
      <c r="E181" s="4">
        <v>20</v>
      </c>
      <c r="F181" s="4">
        <v>17</v>
      </c>
      <c r="G181" s="4">
        <v>15</v>
      </c>
      <c r="H181" s="4"/>
      <c r="I181" s="4"/>
      <c r="J181" s="4">
        <v>18</v>
      </c>
      <c r="K181" s="4">
        <v>18</v>
      </c>
      <c r="L181" s="4">
        <v>15</v>
      </c>
      <c r="M181" s="4"/>
      <c r="N181" s="4">
        <v>17</v>
      </c>
      <c r="O181" s="4">
        <v>16</v>
      </c>
      <c r="P181" s="31">
        <f t="shared" si="5"/>
        <v>173</v>
      </c>
      <c r="Q181" s="4" t="str">
        <f>VLOOKUP(A181,Station_NRO!$A$2:$I$106,2,FALSE)</f>
        <v>S. Fk. Catoctin Creek</v>
      </c>
      <c r="R181" s="4" t="str">
        <f>CONCATENATE(Q181," -  ",A181)</f>
        <v>S. Fk. Catoctin Creek -  1ASOC010.09</v>
      </c>
      <c r="S181" s="1" t="str">
        <f>VLOOKUP(A181,Station_NRO!$A$2:$I$106,3,FALSE)</f>
        <v>Rt. 711</v>
      </c>
      <c r="T181" s="1" t="str">
        <f>VLOOKUP(A181,Station_NRO!$A$2:$I$106,9,FALSE)</f>
        <v>VAN-A02R</v>
      </c>
    </row>
    <row r="182" spans="1:20">
      <c r="A182" s="30" t="s">
        <v>65</v>
      </c>
      <c r="B182" s="30">
        <v>38607</v>
      </c>
      <c r="C182" s="4">
        <v>18</v>
      </c>
      <c r="D182" s="4">
        <v>15</v>
      </c>
      <c r="E182" s="4">
        <v>16</v>
      </c>
      <c r="F182" s="4">
        <v>16</v>
      </c>
      <c r="G182" s="4">
        <v>9</v>
      </c>
      <c r="H182" s="4"/>
      <c r="I182" s="4"/>
      <c r="J182" s="4">
        <v>15</v>
      </c>
      <c r="K182" s="4">
        <v>15</v>
      </c>
      <c r="L182" s="4">
        <v>11</v>
      </c>
      <c r="M182" s="4"/>
      <c r="N182" s="4">
        <v>17</v>
      </c>
      <c r="O182" s="4">
        <v>12</v>
      </c>
      <c r="P182" s="31">
        <f t="shared" si="5"/>
        <v>144</v>
      </c>
      <c r="Q182" s="4" t="str">
        <f>VLOOKUP(A182,Station_NRO!$A$2:$I$106,2,FALSE)</f>
        <v>S. Fk. Catoctin Creek</v>
      </c>
      <c r="R182" s="4"/>
      <c r="S182" s="1" t="str">
        <f>VLOOKUP(A182,Station_NRO!$A$2:$I$106,3,FALSE)</f>
        <v>Rt. 711</v>
      </c>
      <c r="T182" s="1" t="str">
        <f>VLOOKUP(A182,Station_NRO!$A$2:$I$106,9,FALSE)</f>
        <v>VAN-A02R</v>
      </c>
    </row>
    <row r="183" spans="1:20">
      <c r="A183" s="30" t="s">
        <v>65</v>
      </c>
      <c r="B183" s="30">
        <v>39181</v>
      </c>
      <c r="C183" s="4">
        <v>18</v>
      </c>
      <c r="D183" s="4">
        <v>11</v>
      </c>
      <c r="E183" s="4">
        <v>11</v>
      </c>
      <c r="F183" s="4">
        <v>13</v>
      </c>
      <c r="G183" s="4">
        <v>17</v>
      </c>
      <c r="H183" s="4"/>
      <c r="I183" s="4"/>
      <c r="J183" s="4">
        <v>17</v>
      </c>
      <c r="K183" s="4">
        <v>10</v>
      </c>
      <c r="L183" s="4">
        <v>15</v>
      </c>
      <c r="M183" s="4"/>
      <c r="N183" s="4">
        <v>15</v>
      </c>
      <c r="O183" s="4">
        <v>13</v>
      </c>
      <c r="P183" s="31">
        <f t="shared" si="5"/>
        <v>140</v>
      </c>
      <c r="Q183" s="4" t="str">
        <f>VLOOKUP(A183,Station_NRO!$A$2:$I$106,2,FALSE)</f>
        <v>S. Fk. Catoctin Creek</v>
      </c>
      <c r="R183" s="4"/>
      <c r="S183" s="1" t="str">
        <f>VLOOKUP(A183,Station_NRO!$A$2:$I$106,3,FALSE)</f>
        <v>Rt. 711</v>
      </c>
      <c r="T183" s="1" t="str">
        <f>VLOOKUP(A183,Station_NRO!$A$2:$I$106,9,FALSE)</f>
        <v>VAN-A02R</v>
      </c>
    </row>
    <row r="184" spans="1:20">
      <c r="A184" s="30" t="s">
        <v>65</v>
      </c>
      <c r="B184" s="30">
        <v>39356</v>
      </c>
      <c r="C184" s="4">
        <v>18</v>
      </c>
      <c r="D184" s="4">
        <v>10</v>
      </c>
      <c r="E184" s="4">
        <v>12</v>
      </c>
      <c r="F184" s="4">
        <v>15</v>
      </c>
      <c r="G184" s="4">
        <v>4</v>
      </c>
      <c r="H184" s="4"/>
      <c r="I184" s="4"/>
      <c r="J184" s="4">
        <v>16</v>
      </c>
      <c r="K184" s="4">
        <v>14</v>
      </c>
      <c r="L184" s="4">
        <v>13</v>
      </c>
      <c r="M184" s="4"/>
      <c r="N184" s="4">
        <v>15</v>
      </c>
      <c r="O184" s="4">
        <v>6</v>
      </c>
      <c r="P184" s="31">
        <f t="shared" si="5"/>
        <v>123</v>
      </c>
      <c r="Q184" s="4" t="str">
        <f>VLOOKUP(A184,Station_NRO!$A$2:$I$106,2,FALSE)</f>
        <v>S. Fk. Catoctin Creek</v>
      </c>
      <c r="R184" s="4"/>
      <c r="S184" s="1" t="str">
        <f>VLOOKUP(A184,Station_NRO!$A$2:$I$106,3,FALSE)</f>
        <v>Rt. 711</v>
      </c>
      <c r="T184" s="1" t="str">
        <f>VLOOKUP(A184,Station_NRO!$A$2:$I$106,9,FALSE)</f>
        <v>VAN-A02R</v>
      </c>
    </row>
    <row r="185" spans="1:20">
      <c r="A185" s="30" t="s">
        <v>65</v>
      </c>
      <c r="B185" s="30">
        <v>39548</v>
      </c>
      <c r="C185" s="4">
        <v>17</v>
      </c>
      <c r="D185" s="4">
        <v>10</v>
      </c>
      <c r="E185" s="4">
        <v>11</v>
      </c>
      <c r="F185" s="4">
        <v>15</v>
      </c>
      <c r="G185" s="4">
        <v>18</v>
      </c>
      <c r="H185" s="4"/>
      <c r="I185" s="4"/>
      <c r="J185" s="4">
        <v>17</v>
      </c>
      <c r="K185" s="4">
        <v>13</v>
      </c>
      <c r="L185" s="4">
        <v>10</v>
      </c>
      <c r="M185" s="4"/>
      <c r="N185" s="4">
        <v>15</v>
      </c>
      <c r="O185" s="4">
        <v>9</v>
      </c>
      <c r="P185" s="31">
        <f t="shared" si="5"/>
        <v>135</v>
      </c>
      <c r="Q185" s="4" t="str">
        <f>VLOOKUP(A185,Station_NRO!$A$2:$I$106,2,FALSE)</f>
        <v>S. Fk. Catoctin Creek</v>
      </c>
      <c r="R185" s="4"/>
      <c r="S185" s="1" t="str">
        <f>VLOOKUP(A185,Station_NRO!$A$2:$I$106,3,FALSE)</f>
        <v>Rt. 711</v>
      </c>
      <c r="T185" s="1" t="str">
        <f>VLOOKUP(A185,Station_NRO!$A$2:$I$106,9,FALSE)</f>
        <v>VAN-A02R</v>
      </c>
    </row>
    <row r="186" spans="1:20">
      <c r="A186" s="30" t="s">
        <v>65</v>
      </c>
      <c r="B186" s="30">
        <v>39756</v>
      </c>
      <c r="C186" s="4">
        <v>18</v>
      </c>
      <c r="D186" s="4">
        <v>12</v>
      </c>
      <c r="E186" s="4">
        <v>13</v>
      </c>
      <c r="F186" s="4">
        <v>15</v>
      </c>
      <c r="G186" s="4">
        <v>9</v>
      </c>
      <c r="H186" s="4"/>
      <c r="I186" s="4"/>
      <c r="J186" s="4">
        <v>16</v>
      </c>
      <c r="K186" s="4">
        <v>13</v>
      </c>
      <c r="L186" s="4">
        <v>12</v>
      </c>
      <c r="M186" s="4"/>
      <c r="N186" s="4">
        <v>15</v>
      </c>
      <c r="O186" s="4">
        <v>13</v>
      </c>
      <c r="P186" s="31">
        <f t="shared" si="5"/>
        <v>136</v>
      </c>
      <c r="Q186" s="4" t="str">
        <f>VLOOKUP(A186,Station_NRO!$A$2:$I$106,2,FALSE)</f>
        <v>S. Fk. Catoctin Creek</v>
      </c>
      <c r="R186" s="4"/>
      <c r="S186" s="1" t="str">
        <f>VLOOKUP(A186,Station_NRO!$A$2:$I$106,3,FALSE)</f>
        <v>Rt. 711</v>
      </c>
      <c r="T186" s="1" t="str">
        <f>VLOOKUP(A186,Station_NRO!$A$2:$I$106,9,FALSE)</f>
        <v>VAN-A02R</v>
      </c>
    </row>
    <row r="187" spans="1:20">
      <c r="A187" s="30" t="s">
        <v>65</v>
      </c>
      <c r="B187" s="30">
        <v>39897</v>
      </c>
      <c r="C187" s="4">
        <v>16</v>
      </c>
      <c r="D187" s="4">
        <v>12</v>
      </c>
      <c r="E187" s="4">
        <v>12</v>
      </c>
      <c r="F187" s="4">
        <v>16</v>
      </c>
      <c r="G187" s="4">
        <v>17</v>
      </c>
      <c r="H187" s="4"/>
      <c r="I187" s="4"/>
      <c r="J187" s="4">
        <v>17</v>
      </c>
      <c r="K187" s="4">
        <v>14</v>
      </c>
      <c r="L187" s="4">
        <v>14</v>
      </c>
      <c r="M187" s="4"/>
      <c r="N187" s="4">
        <v>14</v>
      </c>
      <c r="O187" s="4">
        <v>15</v>
      </c>
      <c r="P187" s="31">
        <f t="shared" si="5"/>
        <v>147</v>
      </c>
      <c r="Q187" s="4" t="str">
        <f>VLOOKUP(A187,Station_NRO!$A$2:$I$106,2,FALSE)</f>
        <v>S. Fk. Catoctin Creek</v>
      </c>
      <c r="R187" s="4"/>
      <c r="S187" s="1" t="str">
        <f>VLOOKUP(A187,Station_NRO!$A$2:$I$106,3,FALSE)</f>
        <v>Rt. 711</v>
      </c>
      <c r="T187" s="1" t="str">
        <f>VLOOKUP(A187,Station_NRO!$A$2:$I$106,9,FALSE)</f>
        <v>VAN-A02R</v>
      </c>
    </row>
    <row r="188" spans="1:20">
      <c r="A188" s="30" t="s">
        <v>65</v>
      </c>
      <c r="B188" s="30">
        <v>40107</v>
      </c>
      <c r="C188" s="4">
        <v>18</v>
      </c>
      <c r="D188" s="4">
        <v>16</v>
      </c>
      <c r="E188" s="4">
        <v>17</v>
      </c>
      <c r="F188" s="4">
        <v>16</v>
      </c>
      <c r="G188" s="4">
        <v>8</v>
      </c>
      <c r="H188" s="4"/>
      <c r="I188" s="4"/>
      <c r="J188" s="4">
        <v>16</v>
      </c>
      <c r="K188" s="4">
        <v>15</v>
      </c>
      <c r="L188" s="4">
        <v>16</v>
      </c>
      <c r="M188" s="4"/>
      <c r="N188" s="4">
        <v>16</v>
      </c>
      <c r="O188" s="4">
        <v>13</v>
      </c>
      <c r="P188" s="31">
        <f t="shared" si="5"/>
        <v>151</v>
      </c>
      <c r="Q188" s="4" t="str">
        <f>VLOOKUP(A188,Station_NRO!$A$2:$I$106,2,FALSE)</f>
        <v>S. Fk. Catoctin Creek</v>
      </c>
      <c r="R188" s="4"/>
      <c r="S188" s="1" t="str">
        <f>VLOOKUP(A188,Station_NRO!$A$2:$I$106,3,FALSE)</f>
        <v>Rt. 711</v>
      </c>
      <c r="T188" s="1" t="str">
        <f>VLOOKUP(A188,Station_NRO!$A$2:$I$106,9,FALSE)</f>
        <v>VAN-A02R</v>
      </c>
    </row>
    <row r="189" spans="1:20">
      <c r="A189" s="30" t="s">
        <v>65</v>
      </c>
      <c r="B189" s="30">
        <v>40303</v>
      </c>
      <c r="C189" s="4">
        <v>17</v>
      </c>
      <c r="D189" s="4">
        <v>16</v>
      </c>
      <c r="E189" s="4">
        <v>18</v>
      </c>
      <c r="F189" s="4">
        <v>12</v>
      </c>
      <c r="G189" s="4">
        <v>14</v>
      </c>
      <c r="H189" s="4"/>
      <c r="I189" s="4"/>
      <c r="J189" s="4">
        <v>15</v>
      </c>
      <c r="K189" s="4">
        <v>17</v>
      </c>
      <c r="L189" s="4">
        <v>13</v>
      </c>
      <c r="M189" s="4"/>
      <c r="N189" s="4">
        <v>13</v>
      </c>
      <c r="O189" s="4">
        <v>13</v>
      </c>
      <c r="P189" s="31">
        <f t="shared" si="5"/>
        <v>148</v>
      </c>
      <c r="Q189" s="4" t="str">
        <f>VLOOKUP(A189,Station_NRO!$A$2:$I$106,2,FALSE)</f>
        <v>S. Fk. Catoctin Creek</v>
      </c>
      <c r="R189" s="4"/>
      <c r="S189" s="1" t="str">
        <f>VLOOKUP(A189,Station_NRO!$A$2:$I$106,3,FALSE)</f>
        <v>Rt. 711</v>
      </c>
      <c r="T189" s="1" t="str">
        <f>VLOOKUP(A189,Station_NRO!$A$2:$I$106,9,FALSE)</f>
        <v>VAN-A02R</v>
      </c>
    </row>
    <row r="190" spans="1:20">
      <c r="A190" s="30" t="s">
        <v>65</v>
      </c>
      <c r="B190" s="30">
        <v>40521</v>
      </c>
      <c r="C190" s="4">
        <v>14</v>
      </c>
      <c r="D190" s="4">
        <v>12</v>
      </c>
      <c r="E190" s="4">
        <v>12</v>
      </c>
      <c r="F190" s="4">
        <v>13</v>
      </c>
      <c r="G190" s="4">
        <v>15</v>
      </c>
      <c r="H190" s="4"/>
      <c r="I190" s="4"/>
      <c r="J190" s="4">
        <v>15</v>
      </c>
      <c r="K190" s="4">
        <v>13</v>
      </c>
      <c r="L190" s="4">
        <v>13</v>
      </c>
      <c r="M190" s="4"/>
      <c r="N190" s="4">
        <v>14</v>
      </c>
      <c r="O190" s="4">
        <v>14</v>
      </c>
      <c r="P190" s="31">
        <f t="shared" si="5"/>
        <v>135</v>
      </c>
      <c r="Q190" s="4" t="str">
        <f>VLOOKUP(A190,Station_NRO!$A$2:$I$106,2,FALSE)</f>
        <v>S. Fk. Catoctin Creek</v>
      </c>
      <c r="R190" s="4"/>
      <c r="S190" s="1" t="str">
        <f>VLOOKUP(A190,Station_NRO!$A$2:$I$106,3,FALSE)</f>
        <v>Rt. 711</v>
      </c>
      <c r="T190" s="1" t="str">
        <f>VLOOKUP(A190,Station_NRO!$A$2:$I$106,9,FALSE)</f>
        <v>VAN-A02R</v>
      </c>
    </row>
    <row r="191" spans="1:20">
      <c r="A191" s="30" t="s">
        <v>65</v>
      </c>
      <c r="B191" s="30">
        <v>40855</v>
      </c>
      <c r="C191" s="4">
        <v>18</v>
      </c>
      <c r="D191" s="4">
        <v>13</v>
      </c>
      <c r="E191" s="4">
        <v>14</v>
      </c>
      <c r="F191" s="4">
        <v>15</v>
      </c>
      <c r="G191" s="4">
        <v>18</v>
      </c>
      <c r="H191" s="4"/>
      <c r="I191" s="4"/>
      <c r="J191" s="4">
        <v>17</v>
      </c>
      <c r="K191" s="4">
        <v>15</v>
      </c>
      <c r="L191" s="4">
        <v>13</v>
      </c>
      <c r="M191" s="4"/>
      <c r="N191" s="4">
        <v>16</v>
      </c>
      <c r="O191" s="4">
        <v>13</v>
      </c>
      <c r="P191" s="31">
        <f t="shared" si="5"/>
        <v>152</v>
      </c>
      <c r="Q191" s="4" t="str">
        <f>VLOOKUP(A191,Station_NRO!$A$2:$I$106,2,FALSE)</f>
        <v>S. Fk. Catoctin Creek</v>
      </c>
      <c r="R191" s="4"/>
      <c r="S191" s="1" t="str">
        <f>VLOOKUP(A191,Station_NRO!$A$2:$I$106,3,FALSE)</f>
        <v>Rt. 711</v>
      </c>
      <c r="T191" s="1" t="str">
        <f>VLOOKUP(A191,Station_NRO!$A$2:$I$106,9,FALSE)</f>
        <v>VAN-A02R</v>
      </c>
    </row>
    <row r="192" spans="1:20">
      <c r="A192" s="30" t="s">
        <v>65</v>
      </c>
      <c r="B192" s="30">
        <v>40990</v>
      </c>
      <c r="C192" s="4">
        <v>17</v>
      </c>
      <c r="D192" s="4">
        <v>14</v>
      </c>
      <c r="E192" s="4">
        <v>16</v>
      </c>
      <c r="F192" s="4">
        <v>16</v>
      </c>
      <c r="G192" s="4">
        <v>18</v>
      </c>
      <c r="H192" s="4"/>
      <c r="I192" s="4"/>
      <c r="J192" s="4">
        <v>17</v>
      </c>
      <c r="K192" s="4">
        <v>16</v>
      </c>
      <c r="L192" s="4">
        <v>13</v>
      </c>
      <c r="M192" s="4"/>
      <c r="N192" s="4">
        <v>18</v>
      </c>
      <c r="O192" s="4">
        <v>13</v>
      </c>
      <c r="P192" s="31">
        <f t="shared" si="5"/>
        <v>158</v>
      </c>
      <c r="Q192" s="4" t="str">
        <f>VLOOKUP(A192,Station_NRO!$A$2:$I$106,2,FALSE)</f>
        <v>S. Fk. Catoctin Creek</v>
      </c>
      <c r="R192" s="4"/>
      <c r="S192" s="1" t="str">
        <f>VLOOKUP(A192,Station_NRO!$A$2:$I$106,3,FALSE)</f>
        <v>Rt. 711</v>
      </c>
      <c r="T192" s="1" t="str">
        <f>VLOOKUP(A192,Station_NRO!$A$2:$I$106,9,FALSE)</f>
        <v>VAN-A02R</v>
      </c>
    </row>
    <row r="193" spans="1:20">
      <c r="A193" s="30" t="s">
        <v>65</v>
      </c>
      <c r="B193" s="30">
        <v>41239</v>
      </c>
      <c r="C193" s="4">
        <v>18</v>
      </c>
      <c r="D193" s="4">
        <v>12</v>
      </c>
      <c r="E193" s="4">
        <v>12</v>
      </c>
      <c r="F193" s="4">
        <v>13</v>
      </c>
      <c r="G193" s="4">
        <v>18</v>
      </c>
      <c r="H193" s="4"/>
      <c r="I193" s="4"/>
      <c r="J193" s="4">
        <v>15</v>
      </c>
      <c r="K193" s="4">
        <v>12</v>
      </c>
      <c r="L193" s="4">
        <v>14</v>
      </c>
      <c r="M193" s="4"/>
      <c r="N193" s="4">
        <v>15</v>
      </c>
      <c r="O193" s="4">
        <v>14</v>
      </c>
      <c r="P193" s="31">
        <f t="shared" si="5"/>
        <v>143</v>
      </c>
      <c r="Q193" s="4" t="str">
        <f>VLOOKUP(A193,Station_NRO!$A$2:$I$106,2,FALSE)</f>
        <v>S. Fk. Catoctin Creek</v>
      </c>
      <c r="R193" s="4"/>
      <c r="S193" s="1" t="str">
        <f>VLOOKUP(A193,Station_NRO!$A$2:$I$106,3,FALSE)</f>
        <v>Rt. 711</v>
      </c>
      <c r="T193" s="1" t="str">
        <f>VLOOKUP(A193,Station_NRO!$A$2:$I$106,9,FALSE)</f>
        <v>VAN-A02R</v>
      </c>
    </row>
    <row r="194" spans="1:20">
      <c r="A194" s="30" t="s">
        <v>66</v>
      </c>
      <c r="B194" s="30">
        <v>37069</v>
      </c>
      <c r="C194" s="4">
        <v>18</v>
      </c>
      <c r="D194" s="4">
        <v>18</v>
      </c>
      <c r="E194" s="4">
        <v>18</v>
      </c>
      <c r="F194" s="4">
        <v>14</v>
      </c>
      <c r="G194" s="4">
        <v>16</v>
      </c>
      <c r="H194" s="4"/>
      <c r="I194" s="4"/>
      <c r="J194" s="4">
        <v>16</v>
      </c>
      <c r="K194" s="4">
        <v>16</v>
      </c>
      <c r="L194" s="4">
        <v>10</v>
      </c>
      <c r="M194" s="4"/>
      <c r="N194" s="4">
        <v>18</v>
      </c>
      <c r="O194" s="4">
        <v>18</v>
      </c>
      <c r="P194" s="31">
        <f t="shared" si="5"/>
        <v>162</v>
      </c>
      <c r="Q194" s="4" t="str">
        <f>VLOOKUP(A194,Station_NRO!$A$2:$I$106,2,FALSE)</f>
        <v>S. Fk. Catoctin Creek</v>
      </c>
      <c r="R194" s="4" t="str">
        <f>CONCATENATE(Q194," -  ",A194)</f>
        <v>S. Fk. Catoctin Creek -  1ASOC011.70</v>
      </c>
      <c r="S194" s="1" t="str">
        <f>VLOOKUP(A194,Station_NRO!$A$2:$I$106,3,FALSE)</f>
        <v>100 yds. Downstream of Rt. 611</v>
      </c>
      <c r="T194" s="1" t="str">
        <f>VLOOKUP(A194,Station_NRO!$A$2:$I$106,9,FALSE)</f>
        <v>VAN-A02R</v>
      </c>
    </row>
    <row r="195" spans="1:20">
      <c r="A195" s="30" t="s">
        <v>66</v>
      </c>
      <c r="B195" s="30">
        <v>37833</v>
      </c>
      <c r="C195" s="4">
        <v>18</v>
      </c>
      <c r="D195" s="4">
        <v>14</v>
      </c>
      <c r="E195" s="4">
        <v>16</v>
      </c>
      <c r="F195" s="4">
        <v>14</v>
      </c>
      <c r="G195" s="4">
        <v>14</v>
      </c>
      <c r="H195" s="4"/>
      <c r="I195" s="4"/>
      <c r="J195" s="4">
        <v>10</v>
      </c>
      <c r="K195" s="4">
        <v>16</v>
      </c>
      <c r="L195" s="4">
        <v>9</v>
      </c>
      <c r="M195" s="4"/>
      <c r="N195" s="4">
        <v>9</v>
      </c>
      <c r="O195" s="4">
        <v>12</v>
      </c>
      <c r="P195" s="31">
        <f t="shared" si="5"/>
        <v>132</v>
      </c>
      <c r="Q195" s="4" t="str">
        <f>VLOOKUP(A195,Station_NRO!$A$2:$I$106,2,FALSE)</f>
        <v>S. Fk. Catoctin Creek</v>
      </c>
      <c r="R195" s="4"/>
      <c r="S195" s="1" t="str">
        <f>VLOOKUP(A195,Station_NRO!$A$2:$I$106,3,FALSE)</f>
        <v>100 yds. Downstream of Rt. 611</v>
      </c>
      <c r="T195" s="1" t="str">
        <f>VLOOKUP(A195,Station_NRO!$A$2:$I$106,9,FALSE)</f>
        <v>VAN-A02R</v>
      </c>
    </row>
    <row r="196" spans="1:20">
      <c r="A196" s="30" t="s">
        <v>66</v>
      </c>
      <c r="B196" s="30">
        <v>40855</v>
      </c>
      <c r="C196" s="4">
        <v>15</v>
      </c>
      <c r="D196" s="4">
        <v>10</v>
      </c>
      <c r="E196" s="4">
        <v>10</v>
      </c>
      <c r="F196" s="4">
        <v>5</v>
      </c>
      <c r="G196" s="4">
        <v>18</v>
      </c>
      <c r="H196" s="4"/>
      <c r="I196" s="4"/>
      <c r="J196" s="4">
        <v>13</v>
      </c>
      <c r="K196" s="4">
        <v>8</v>
      </c>
      <c r="L196" s="4">
        <v>8</v>
      </c>
      <c r="M196" s="4"/>
      <c r="N196" s="4">
        <v>7</v>
      </c>
      <c r="O196" s="4">
        <v>13</v>
      </c>
      <c r="P196" s="31">
        <f t="shared" si="5"/>
        <v>107</v>
      </c>
      <c r="Q196" s="4" t="str">
        <f>VLOOKUP(A196,Station_NRO!$A$2:$I$106,2,FALSE)</f>
        <v>S. Fk. Catoctin Creek</v>
      </c>
      <c r="R196" s="4"/>
      <c r="S196" s="1" t="str">
        <f>VLOOKUP(A196,Station_NRO!$A$2:$I$106,3,FALSE)</f>
        <v>100 yds. Downstream of Rt. 611</v>
      </c>
      <c r="T196" s="1" t="str">
        <f>VLOOKUP(A196,Station_NRO!$A$2:$I$106,9,FALSE)</f>
        <v>VAN-A02R</v>
      </c>
    </row>
    <row r="197" spans="1:20">
      <c r="A197" s="30" t="s">
        <v>66</v>
      </c>
      <c r="B197" s="30">
        <v>40990</v>
      </c>
      <c r="C197" s="4">
        <v>13</v>
      </c>
      <c r="D197" s="4">
        <v>4</v>
      </c>
      <c r="E197" s="4">
        <v>8</v>
      </c>
      <c r="F197" s="4">
        <v>7</v>
      </c>
      <c r="G197" s="4">
        <v>17</v>
      </c>
      <c r="H197" s="4"/>
      <c r="I197" s="4"/>
      <c r="J197" s="4">
        <v>12</v>
      </c>
      <c r="K197" s="4">
        <v>8</v>
      </c>
      <c r="L197" s="4">
        <v>6</v>
      </c>
      <c r="M197" s="4"/>
      <c r="N197" s="4">
        <v>8</v>
      </c>
      <c r="O197" s="4">
        <v>12</v>
      </c>
      <c r="P197" s="31">
        <f t="shared" si="5"/>
        <v>95</v>
      </c>
      <c r="Q197" s="4" t="str">
        <f>VLOOKUP(A197,Station_NRO!$A$2:$I$106,2,FALSE)</f>
        <v>S. Fk. Catoctin Creek</v>
      </c>
      <c r="R197" s="4"/>
      <c r="S197" s="1" t="str">
        <f>VLOOKUP(A197,Station_NRO!$A$2:$I$106,3,FALSE)</f>
        <v>100 yds. Downstream of Rt. 611</v>
      </c>
      <c r="T197" s="1" t="str">
        <f>VLOOKUP(A197,Station_NRO!$A$2:$I$106,9,FALSE)</f>
        <v>VAN-A02R</v>
      </c>
    </row>
    <row r="198" spans="1:20">
      <c r="A198" s="30" t="s">
        <v>66</v>
      </c>
      <c r="B198" s="30">
        <v>41239</v>
      </c>
      <c r="C198" s="4">
        <v>17</v>
      </c>
      <c r="D198" s="4">
        <v>10</v>
      </c>
      <c r="E198" s="4">
        <v>14</v>
      </c>
      <c r="F198" s="4">
        <v>9</v>
      </c>
      <c r="G198" s="4">
        <v>18</v>
      </c>
      <c r="H198" s="4"/>
      <c r="I198" s="4"/>
      <c r="J198" s="4">
        <v>9</v>
      </c>
      <c r="K198" s="4">
        <v>10</v>
      </c>
      <c r="L198" s="4">
        <v>12</v>
      </c>
      <c r="M198" s="4"/>
      <c r="N198" s="4">
        <v>8</v>
      </c>
      <c r="O198" s="4">
        <v>12</v>
      </c>
      <c r="P198" s="31">
        <f t="shared" si="5"/>
        <v>119</v>
      </c>
      <c r="Q198" s="4" t="str">
        <f>VLOOKUP(A198,Station_NRO!$A$2:$I$106,2,FALSE)</f>
        <v>S. Fk. Catoctin Creek</v>
      </c>
      <c r="R198" s="4"/>
      <c r="S198" s="1" t="str">
        <f>VLOOKUP(A198,Station_NRO!$A$2:$I$106,3,FALSE)</f>
        <v>100 yds. Downstream of Rt. 611</v>
      </c>
      <c r="T198" s="1" t="str">
        <f>VLOOKUP(A198,Station_NRO!$A$2:$I$106,9,FALSE)</f>
        <v>VAN-A02R</v>
      </c>
    </row>
    <row r="199" spans="1:20">
      <c r="A199" s="30" t="s">
        <v>160</v>
      </c>
      <c r="B199" s="30">
        <v>37069</v>
      </c>
      <c r="C199" s="4">
        <v>19</v>
      </c>
      <c r="D199" s="4">
        <v>16</v>
      </c>
      <c r="E199" s="4">
        <v>16</v>
      </c>
      <c r="F199" s="4">
        <v>17</v>
      </c>
      <c r="G199" s="4">
        <v>18</v>
      </c>
      <c r="H199" s="4"/>
      <c r="I199" s="4"/>
      <c r="J199" s="4">
        <v>18</v>
      </c>
      <c r="K199" s="4">
        <v>14</v>
      </c>
      <c r="L199" s="4">
        <v>17</v>
      </c>
      <c r="M199" s="4"/>
      <c r="N199" s="4">
        <v>18</v>
      </c>
      <c r="O199" s="4">
        <v>18</v>
      </c>
      <c r="P199" s="31">
        <f t="shared" si="5"/>
        <v>171</v>
      </c>
      <c r="Q199" s="4" t="str">
        <f>VLOOKUP(A199,Station_NRO!$A$2:$I$106,2,FALSE)</f>
        <v>S. Fk. Catoctin Creek</v>
      </c>
      <c r="R199" s="4" t="str">
        <f>CONCATENATE(Q199," -  ",A199)</f>
        <v>S. Fk. Catoctin Creek -  1ASOC012.60</v>
      </c>
      <c r="S199" s="1" t="str">
        <f>VLOOKUP(A199,Station_NRO!$A$2:$I$106,3,FALSE)</f>
        <v>20 yds. Above Rt. 690</v>
      </c>
      <c r="T199" s="1" t="str">
        <f>VLOOKUP(A199,Station_NRO!$A$2:$I$106,9,FALSE)</f>
        <v>VAN-A02R</v>
      </c>
    </row>
    <row r="200" spans="1:20">
      <c r="A200" s="30" t="s">
        <v>68</v>
      </c>
      <c r="B200" s="30">
        <v>37069</v>
      </c>
      <c r="C200" s="4">
        <v>19</v>
      </c>
      <c r="D200" s="4">
        <v>18</v>
      </c>
      <c r="E200" s="4">
        <v>18</v>
      </c>
      <c r="F200" s="4">
        <v>18</v>
      </c>
      <c r="G200" s="4">
        <v>16</v>
      </c>
      <c r="H200" s="4"/>
      <c r="I200" s="4"/>
      <c r="J200" s="4">
        <v>19</v>
      </c>
      <c r="K200" s="4">
        <v>19</v>
      </c>
      <c r="L200" s="4">
        <v>17</v>
      </c>
      <c r="M200" s="4"/>
      <c r="N200" s="4">
        <v>18</v>
      </c>
      <c r="O200" s="4">
        <v>16</v>
      </c>
      <c r="P200" s="31">
        <f t="shared" si="5"/>
        <v>178</v>
      </c>
      <c r="Q200" s="4" t="str">
        <f>VLOOKUP(A200,Station_NRO!$A$2:$I$106,2,FALSE)</f>
        <v>S. Fk.  Catoctin Creek</v>
      </c>
      <c r="R200" s="4" t="str">
        <f>CONCATENATE(Q200," -  ",A200)</f>
        <v>S. Fk.  Catoctin Creek -  1ASOC013.05</v>
      </c>
      <c r="S200" s="1" t="str">
        <f>VLOOKUP(A200,Station_NRO!$A$2:$I$106,3,FALSE)</f>
        <v>50 yds. above Rt. 7 bypass</v>
      </c>
      <c r="T200" s="1" t="str">
        <f>VLOOKUP(A200,Station_NRO!$A$2:$I$106,9,FALSE)</f>
        <v>VAN-A02R</v>
      </c>
    </row>
    <row r="201" spans="1:20">
      <c r="A201" s="30" t="s">
        <v>68</v>
      </c>
      <c r="B201" s="30">
        <v>37446</v>
      </c>
      <c r="C201" s="4">
        <v>18</v>
      </c>
      <c r="D201" s="4">
        <v>18</v>
      </c>
      <c r="E201" s="4">
        <v>18</v>
      </c>
      <c r="F201" s="4">
        <v>18</v>
      </c>
      <c r="G201" s="4">
        <v>8</v>
      </c>
      <c r="H201" s="4"/>
      <c r="I201" s="4"/>
      <c r="J201" s="4">
        <v>18</v>
      </c>
      <c r="K201" s="4">
        <v>17</v>
      </c>
      <c r="L201" s="4">
        <v>17</v>
      </c>
      <c r="M201" s="4"/>
      <c r="N201" s="4">
        <v>18</v>
      </c>
      <c r="O201" s="4">
        <v>14</v>
      </c>
      <c r="P201" s="31">
        <f t="shared" si="5"/>
        <v>164</v>
      </c>
      <c r="Q201" s="4" t="str">
        <f>VLOOKUP(A201,Station_NRO!$A$2:$I$106,2,FALSE)</f>
        <v>S. Fk.  Catoctin Creek</v>
      </c>
      <c r="R201" s="4"/>
      <c r="S201" s="1" t="str">
        <f>VLOOKUP(A201,Station_NRO!$A$2:$I$106,3,FALSE)</f>
        <v>50 yds. above Rt. 7 bypass</v>
      </c>
      <c r="T201" s="1" t="str">
        <f>VLOOKUP(A201,Station_NRO!$A$2:$I$106,9,FALSE)</f>
        <v>VAN-A02R</v>
      </c>
    </row>
    <row r="202" spans="1:20">
      <c r="A202" s="30" t="s">
        <v>68</v>
      </c>
      <c r="B202" s="30">
        <v>37591</v>
      </c>
      <c r="C202" s="4">
        <v>18</v>
      </c>
      <c r="D202" s="4">
        <v>18</v>
      </c>
      <c r="E202" s="4">
        <v>18</v>
      </c>
      <c r="F202" s="4">
        <v>18</v>
      </c>
      <c r="G202" s="4">
        <v>19</v>
      </c>
      <c r="H202" s="4"/>
      <c r="I202" s="4"/>
      <c r="J202" s="4">
        <v>18</v>
      </c>
      <c r="K202" s="4">
        <v>17</v>
      </c>
      <c r="L202" s="4">
        <v>17</v>
      </c>
      <c r="M202" s="4"/>
      <c r="N202" s="4">
        <v>18</v>
      </c>
      <c r="O202" s="4">
        <v>16</v>
      </c>
      <c r="P202" s="31">
        <f t="shared" si="5"/>
        <v>177</v>
      </c>
      <c r="Q202" s="4" t="str">
        <f>VLOOKUP(A202,Station_NRO!$A$2:$I$106,2,FALSE)</f>
        <v>S. Fk.  Catoctin Creek</v>
      </c>
      <c r="R202" s="4"/>
      <c r="S202" s="1" t="str">
        <f>VLOOKUP(A202,Station_NRO!$A$2:$I$106,3,FALSE)</f>
        <v>50 yds. above Rt. 7 bypass</v>
      </c>
      <c r="T202" s="1" t="str">
        <f>VLOOKUP(A202,Station_NRO!$A$2:$I$106,9,FALSE)</f>
        <v>VAN-A02R</v>
      </c>
    </row>
    <row r="203" spans="1:20">
      <c r="A203" s="30" t="s">
        <v>68</v>
      </c>
      <c r="B203" s="30">
        <v>37761</v>
      </c>
      <c r="C203" s="4">
        <v>20</v>
      </c>
      <c r="D203" s="4">
        <v>19</v>
      </c>
      <c r="E203" s="4">
        <v>18</v>
      </c>
      <c r="F203" s="4">
        <v>14</v>
      </c>
      <c r="G203" s="4">
        <v>20</v>
      </c>
      <c r="H203" s="4"/>
      <c r="I203" s="4"/>
      <c r="J203" s="4">
        <v>18</v>
      </c>
      <c r="K203" s="4">
        <v>17</v>
      </c>
      <c r="L203" s="4">
        <v>11</v>
      </c>
      <c r="M203" s="4"/>
      <c r="N203" s="4">
        <v>15</v>
      </c>
      <c r="O203" s="4">
        <v>19</v>
      </c>
      <c r="P203" s="31">
        <f t="shared" si="5"/>
        <v>171</v>
      </c>
      <c r="Q203" s="4" t="str">
        <f>VLOOKUP(A203,Station_NRO!$A$2:$I$106,2,FALSE)</f>
        <v>S. Fk.  Catoctin Creek</v>
      </c>
      <c r="R203" s="4"/>
      <c r="S203" s="1" t="str">
        <f>VLOOKUP(A203,Station_NRO!$A$2:$I$106,3,FALSE)</f>
        <v>50 yds. above Rt. 7 bypass</v>
      </c>
      <c r="T203" s="1" t="str">
        <f>VLOOKUP(A203,Station_NRO!$A$2:$I$106,9,FALSE)</f>
        <v>VAN-A02R</v>
      </c>
    </row>
    <row r="204" spans="1:20">
      <c r="A204" s="30" t="s">
        <v>68</v>
      </c>
      <c r="B204" s="30">
        <v>38511</v>
      </c>
      <c r="C204" s="4">
        <v>20</v>
      </c>
      <c r="D204" s="4">
        <v>20</v>
      </c>
      <c r="E204" s="4">
        <v>19</v>
      </c>
      <c r="F204" s="4">
        <v>18</v>
      </c>
      <c r="G204" s="4">
        <v>14</v>
      </c>
      <c r="H204" s="4"/>
      <c r="I204" s="4"/>
      <c r="J204" s="4">
        <v>18</v>
      </c>
      <c r="K204" s="4">
        <v>19</v>
      </c>
      <c r="L204" s="4">
        <v>18</v>
      </c>
      <c r="M204" s="4"/>
      <c r="N204" s="4">
        <v>18</v>
      </c>
      <c r="O204" s="4">
        <v>15</v>
      </c>
      <c r="P204" s="31">
        <f t="shared" si="5"/>
        <v>179</v>
      </c>
      <c r="Q204" s="4" t="str">
        <f>VLOOKUP(A204,Station_NRO!$A$2:$I$106,2,FALSE)</f>
        <v>S. Fk.  Catoctin Creek</v>
      </c>
      <c r="R204" s="4"/>
      <c r="S204" s="1" t="str">
        <f>VLOOKUP(A204,Station_NRO!$A$2:$I$106,3,FALSE)</f>
        <v>50 yds. above Rt. 7 bypass</v>
      </c>
      <c r="T204" s="1" t="str">
        <f>VLOOKUP(A204,Station_NRO!$A$2:$I$106,9,FALSE)</f>
        <v>VAN-A02R</v>
      </c>
    </row>
    <row r="205" spans="1:20">
      <c r="A205" s="30" t="s">
        <v>68</v>
      </c>
      <c r="B205" s="30">
        <v>39181</v>
      </c>
      <c r="C205" s="4">
        <v>18</v>
      </c>
      <c r="D205" s="4">
        <v>13</v>
      </c>
      <c r="E205" s="4">
        <v>13</v>
      </c>
      <c r="F205" s="4">
        <v>16</v>
      </c>
      <c r="G205" s="4">
        <v>17</v>
      </c>
      <c r="H205" s="4"/>
      <c r="I205" s="4"/>
      <c r="J205" s="4">
        <v>18</v>
      </c>
      <c r="K205" s="4">
        <v>14</v>
      </c>
      <c r="L205" s="4">
        <v>15</v>
      </c>
      <c r="M205" s="4"/>
      <c r="N205" s="4">
        <v>16</v>
      </c>
      <c r="O205" s="4">
        <v>14</v>
      </c>
      <c r="P205" s="31">
        <f t="shared" si="5"/>
        <v>154</v>
      </c>
      <c r="Q205" s="4" t="str">
        <f>VLOOKUP(A205,Station_NRO!$A$2:$I$106,2,FALSE)</f>
        <v>S. Fk.  Catoctin Creek</v>
      </c>
      <c r="R205" s="4"/>
      <c r="S205" s="1" t="str">
        <f>VLOOKUP(A205,Station_NRO!$A$2:$I$106,3,FALSE)</f>
        <v>50 yds. above Rt. 7 bypass</v>
      </c>
      <c r="T205" s="1" t="str">
        <f>VLOOKUP(A205,Station_NRO!$A$2:$I$106,9,FALSE)</f>
        <v>VAN-A02R</v>
      </c>
    </row>
    <row r="206" spans="1:20">
      <c r="A206" s="30" t="s">
        <v>68</v>
      </c>
      <c r="B206" s="30">
        <v>39356</v>
      </c>
      <c r="C206" s="4">
        <v>17</v>
      </c>
      <c r="D206" s="4">
        <v>17</v>
      </c>
      <c r="E206" s="4">
        <v>16</v>
      </c>
      <c r="F206" s="4">
        <v>17</v>
      </c>
      <c r="G206" s="4">
        <v>2</v>
      </c>
      <c r="H206" s="4"/>
      <c r="I206" s="4"/>
      <c r="J206" s="4">
        <v>16</v>
      </c>
      <c r="K206" s="4">
        <v>12</v>
      </c>
      <c r="L206" s="4">
        <v>14</v>
      </c>
      <c r="M206" s="4"/>
      <c r="N206" s="4">
        <v>17</v>
      </c>
      <c r="O206" s="4">
        <v>5</v>
      </c>
      <c r="P206" s="31">
        <f t="shared" si="5"/>
        <v>133</v>
      </c>
      <c r="Q206" s="4" t="str">
        <f>VLOOKUP(A206,Station_NRO!$A$2:$I$106,2,FALSE)</f>
        <v>S. Fk.  Catoctin Creek</v>
      </c>
      <c r="R206" s="4"/>
      <c r="S206" s="1" t="str">
        <f>VLOOKUP(A206,Station_NRO!$A$2:$I$106,3,FALSE)</f>
        <v>50 yds. above Rt. 7 bypass</v>
      </c>
      <c r="T206" s="1" t="str">
        <f>VLOOKUP(A206,Station_NRO!$A$2:$I$106,9,FALSE)</f>
        <v>VAN-A02R</v>
      </c>
    </row>
    <row r="207" spans="1:20">
      <c r="A207" s="30" t="s">
        <v>68</v>
      </c>
      <c r="B207" s="30">
        <v>39548</v>
      </c>
      <c r="C207" s="4">
        <v>17</v>
      </c>
      <c r="D207" s="4">
        <v>14</v>
      </c>
      <c r="E207" s="4">
        <v>15</v>
      </c>
      <c r="F207" s="4">
        <v>16</v>
      </c>
      <c r="G207" s="4">
        <v>17</v>
      </c>
      <c r="H207" s="4"/>
      <c r="I207" s="4"/>
      <c r="J207" s="4">
        <v>17</v>
      </c>
      <c r="K207" s="4">
        <v>11</v>
      </c>
      <c r="L207" s="4">
        <v>12</v>
      </c>
      <c r="M207" s="4"/>
      <c r="N207" s="4">
        <v>17</v>
      </c>
      <c r="O207" s="4">
        <v>14</v>
      </c>
      <c r="P207" s="31">
        <f t="shared" si="5"/>
        <v>150</v>
      </c>
      <c r="Q207" s="4" t="str">
        <f>VLOOKUP(A207,Station_NRO!$A$2:$I$106,2,FALSE)</f>
        <v>S. Fk.  Catoctin Creek</v>
      </c>
      <c r="R207" s="4"/>
      <c r="S207" s="1" t="str">
        <f>VLOOKUP(A207,Station_NRO!$A$2:$I$106,3,FALSE)</f>
        <v>50 yds. above Rt. 7 bypass</v>
      </c>
      <c r="T207" s="1" t="str">
        <f>VLOOKUP(A207,Station_NRO!$A$2:$I$106,9,FALSE)</f>
        <v>VAN-A02R</v>
      </c>
    </row>
    <row r="208" spans="1:20">
      <c r="A208" s="30" t="s">
        <v>68</v>
      </c>
      <c r="B208" s="30">
        <v>39756</v>
      </c>
      <c r="C208" s="4">
        <v>18</v>
      </c>
      <c r="D208" s="4">
        <v>16</v>
      </c>
      <c r="E208" s="4">
        <v>15</v>
      </c>
      <c r="F208" s="4">
        <v>16</v>
      </c>
      <c r="G208" s="4">
        <v>8</v>
      </c>
      <c r="H208" s="4"/>
      <c r="I208" s="4"/>
      <c r="J208" s="4">
        <v>16</v>
      </c>
      <c r="K208" s="4">
        <v>13</v>
      </c>
      <c r="L208" s="4">
        <v>17</v>
      </c>
      <c r="M208" s="4"/>
      <c r="N208" s="4">
        <v>16</v>
      </c>
      <c r="O208" s="4">
        <v>13</v>
      </c>
      <c r="P208" s="31">
        <f t="shared" si="5"/>
        <v>148</v>
      </c>
      <c r="Q208" s="4" t="str">
        <f>VLOOKUP(A208,Station_NRO!$A$2:$I$106,2,FALSE)</f>
        <v>S. Fk.  Catoctin Creek</v>
      </c>
      <c r="R208" s="4"/>
      <c r="S208" s="1" t="str">
        <f>VLOOKUP(A208,Station_NRO!$A$2:$I$106,3,FALSE)</f>
        <v>50 yds. above Rt. 7 bypass</v>
      </c>
      <c r="T208" s="1" t="str">
        <f>VLOOKUP(A208,Station_NRO!$A$2:$I$106,9,FALSE)</f>
        <v>VAN-A02R</v>
      </c>
    </row>
    <row r="209" spans="1:20">
      <c r="A209" s="30" t="s">
        <v>68</v>
      </c>
      <c r="B209" s="30">
        <v>39897</v>
      </c>
      <c r="C209" s="4">
        <v>14</v>
      </c>
      <c r="D209" s="4">
        <v>13</v>
      </c>
      <c r="E209" s="4">
        <v>12</v>
      </c>
      <c r="F209" s="4">
        <v>16</v>
      </c>
      <c r="G209" s="4">
        <v>14</v>
      </c>
      <c r="H209" s="4"/>
      <c r="I209" s="4"/>
      <c r="J209" s="4">
        <v>17</v>
      </c>
      <c r="K209" s="4">
        <v>8</v>
      </c>
      <c r="L209" s="4">
        <v>16</v>
      </c>
      <c r="M209" s="4"/>
      <c r="N209" s="4">
        <v>17</v>
      </c>
      <c r="O209" s="4">
        <v>15</v>
      </c>
      <c r="P209" s="31">
        <f t="shared" si="5"/>
        <v>142</v>
      </c>
      <c r="Q209" s="4" t="str">
        <f>VLOOKUP(A209,Station_NRO!$A$2:$I$106,2,FALSE)</f>
        <v>S. Fk.  Catoctin Creek</v>
      </c>
      <c r="R209" s="4"/>
      <c r="S209" s="1" t="str">
        <f>VLOOKUP(A209,Station_NRO!$A$2:$I$106,3,FALSE)</f>
        <v>50 yds. above Rt. 7 bypass</v>
      </c>
      <c r="T209" s="1" t="str">
        <f>VLOOKUP(A209,Station_NRO!$A$2:$I$106,9,FALSE)</f>
        <v>VAN-A02R</v>
      </c>
    </row>
    <row r="210" spans="1:20">
      <c r="A210" s="30" t="s">
        <v>68</v>
      </c>
      <c r="B210" s="30">
        <v>40107</v>
      </c>
      <c r="C210" s="4">
        <v>19</v>
      </c>
      <c r="D210" s="4">
        <v>20</v>
      </c>
      <c r="E210" s="4">
        <v>19</v>
      </c>
      <c r="F210" s="4">
        <v>13</v>
      </c>
      <c r="G210" s="4">
        <v>7</v>
      </c>
      <c r="H210" s="4"/>
      <c r="I210" s="4"/>
      <c r="J210" s="4">
        <v>18</v>
      </c>
      <c r="K210" s="4">
        <v>15</v>
      </c>
      <c r="L210" s="4">
        <v>14</v>
      </c>
      <c r="M210" s="4"/>
      <c r="N210" s="4">
        <v>17</v>
      </c>
      <c r="O210" s="4">
        <v>12</v>
      </c>
      <c r="P210" s="31">
        <f t="shared" si="5"/>
        <v>154</v>
      </c>
      <c r="Q210" s="4" t="str">
        <f>VLOOKUP(A210,Station_NRO!$A$2:$I$106,2,FALSE)</f>
        <v>S. Fk.  Catoctin Creek</v>
      </c>
      <c r="R210" s="4"/>
      <c r="S210" s="1" t="str">
        <f>VLOOKUP(A210,Station_NRO!$A$2:$I$106,3,FALSE)</f>
        <v>50 yds. above Rt. 7 bypass</v>
      </c>
      <c r="T210" s="1" t="str">
        <f>VLOOKUP(A210,Station_NRO!$A$2:$I$106,9,FALSE)</f>
        <v>VAN-A02R</v>
      </c>
    </row>
    <row r="211" spans="1:20">
      <c r="A211" s="30" t="s">
        <v>68</v>
      </c>
      <c r="B211" s="30">
        <v>40303</v>
      </c>
      <c r="C211" s="4">
        <v>20</v>
      </c>
      <c r="D211" s="4">
        <v>14</v>
      </c>
      <c r="E211" s="4">
        <v>15</v>
      </c>
      <c r="F211" s="4">
        <v>13</v>
      </c>
      <c r="G211" s="4">
        <v>14</v>
      </c>
      <c r="H211" s="4"/>
      <c r="I211" s="4"/>
      <c r="J211" s="4">
        <v>17</v>
      </c>
      <c r="K211" s="4">
        <v>17</v>
      </c>
      <c r="L211" s="4">
        <v>11</v>
      </c>
      <c r="M211" s="4"/>
      <c r="N211" s="4">
        <v>17</v>
      </c>
      <c r="O211" s="4">
        <v>12</v>
      </c>
      <c r="P211" s="31">
        <f t="shared" si="5"/>
        <v>150</v>
      </c>
      <c r="Q211" s="4" t="str">
        <f>VLOOKUP(A211,Station_NRO!$A$2:$I$106,2,FALSE)</f>
        <v>S. Fk.  Catoctin Creek</v>
      </c>
      <c r="R211" s="4"/>
      <c r="S211" s="1" t="str">
        <f>VLOOKUP(A211,Station_NRO!$A$2:$I$106,3,FALSE)</f>
        <v>50 yds. above Rt. 7 bypass</v>
      </c>
      <c r="T211" s="1" t="str">
        <f>VLOOKUP(A211,Station_NRO!$A$2:$I$106,9,FALSE)</f>
        <v>VAN-A02R</v>
      </c>
    </row>
    <row r="212" spans="1:20">
      <c r="A212" s="30" t="s">
        <v>68</v>
      </c>
      <c r="B212" s="30">
        <v>40522</v>
      </c>
      <c r="C212" s="4">
        <v>18</v>
      </c>
      <c r="D212" s="4">
        <v>15</v>
      </c>
      <c r="E212" s="4">
        <v>15</v>
      </c>
      <c r="F212" s="4">
        <v>16</v>
      </c>
      <c r="G212" s="4">
        <v>17</v>
      </c>
      <c r="H212" s="4"/>
      <c r="I212" s="4"/>
      <c r="J212" s="4">
        <v>18</v>
      </c>
      <c r="K212" s="4">
        <v>11</v>
      </c>
      <c r="L212" s="4">
        <v>18</v>
      </c>
      <c r="M212" s="4"/>
      <c r="N212" s="4">
        <v>17</v>
      </c>
      <c r="O212" s="4">
        <v>13</v>
      </c>
      <c r="P212" s="31">
        <f t="shared" si="5"/>
        <v>158</v>
      </c>
      <c r="Q212" s="4" t="str">
        <f>VLOOKUP(A212,Station_NRO!$A$2:$I$106,2,FALSE)</f>
        <v>S. Fk.  Catoctin Creek</v>
      </c>
      <c r="R212" s="4"/>
      <c r="S212" s="1" t="str">
        <f>VLOOKUP(A212,Station_NRO!$A$2:$I$106,3,FALSE)</f>
        <v>50 yds. above Rt. 7 bypass</v>
      </c>
      <c r="T212" s="1" t="str">
        <f>VLOOKUP(A212,Station_NRO!$A$2:$I$106,9,FALSE)</f>
        <v>VAN-A02R</v>
      </c>
    </row>
    <row r="213" spans="1:20">
      <c r="A213" s="30" t="s">
        <v>68</v>
      </c>
      <c r="B213" s="30">
        <v>40855</v>
      </c>
      <c r="C213" s="4">
        <v>18</v>
      </c>
      <c r="D213" s="4">
        <v>16</v>
      </c>
      <c r="E213" s="4">
        <v>16</v>
      </c>
      <c r="F213" s="4">
        <v>17</v>
      </c>
      <c r="G213" s="4">
        <v>18</v>
      </c>
      <c r="H213" s="4"/>
      <c r="I213" s="4"/>
      <c r="J213" s="4">
        <v>18</v>
      </c>
      <c r="K213" s="4">
        <v>13</v>
      </c>
      <c r="L213" s="4">
        <v>17</v>
      </c>
      <c r="M213" s="4"/>
      <c r="N213" s="4">
        <v>16</v>
      </c>
      <c r="O213" s="4">
        <v>13</v>
      </c>
      <c r="P213" s="31">
        <f t="shared" si="5"/>
        <v>162</v>
      </c>
      <c r="Q213" s="4" t="str">
        <f>VLOOKUP(A213,Station_NRO!$A$2:$I$106,2,FALSE)</f>
        <v>S. Fk.  Catoctin Creek</v>
      </c>
      <c r="R213" s="4"/>
      <c r="S213" s="1" t="str">
        <f>VLOOKUP(A213,Station_NRO!$A$2:$I$106,3,FALSE)</f>
        <v>50 yds. above Rt. 7 bypass</v>
      </c>
      <c r="T213" s="1" t="str">
        <f>VLOOKUP(A213,Station_NRO!$A$2:$I$106,9,FALSE)</f>
        <v>VAN-A02R</v>
      </c>
    </row>
    <row r="214" spans="1:20">
      <c r="A214" s="30" t="s">
        <v>68</v>
      </c>
      <c r="B214" s="30">
        <v>40990</v>
      </c>
      <c r="C214" s="4">
        <v>19</v>
      </c>
      <c r="D214" s="4">
        <v>15</v>
      </c>
      <c r="E214" s="4">
        <v>12</v>
      </c>
      <c r="F214" s="4">
        <v>16</v>
      </c>
      <c r="G214" s="4">
        <v>17</v>
      </c>
      <c r="H214" s="4"/>
      <c r="I214" s="4"/>
      <c r="J214" s="4">
        <v>18</v>
      </c>
      <c r="K214" s="4">
        <v>12</v>
      </c>
      <c r="L214" s="4">
        <v>17</v>
      </c>
      <c r="M214" s="4"/>
      <c r="N214" s="4">
        <v>16</v>
      </c>
      <c r="O214" s="4">
        <v>13</v>
      </c>
      <c r="P214" s="31">
        <f t="shared" si="5"/>
        <v>155</v>
      </c>
      <c r="Q214" s="4" t="str">
        <f>VLOOKUP(A214,Station_NRO!$A$2:$I$106,2,FALSE)</f>
        <v>S. Fk.  Catoctin Creek</v>
      </c>
      <c r="R214" s="4"/>
      <c r="S214" s="1" t="str">
        <f>VLOOKUP(A214,Station_NRO!$A$2:$I$106,3,FALSE)</f>
        <v>50 yds. above Rt. 7 bypass</v>
      </c>
      <c r="T214" s="1" t="str">
        <f>VLOOKUP(A214,Station_NRO!$A$2:$I$106,9,FALSE)</f>
        <v>VAN-A02R</v>
      </c>
    </row>
    <row r="215" spans="1:20">
      <c r="A215" s="30" t="s">
        <v>68</v>
      </c>
      <c r="B215" s="30">
        <v>41246</v>
      </c>
      <c r="C215" s="4">
        <v>18</v>
      </c>
      <c r="D215" s="4">
        <v>13</v>
      </c>
      <c r="E215" s="4">
        <v>9</v>
      </c>
      <c r="F215" s="4">
        <v>14</v>
      </c>
      <c r="G215" s="4">
        <v>15</v>
      </c>
      <c r="H215" s="4"/>
      <c r="I215" s="4"/>
      <c r="J215" s="4">
        <v>19</v>
      </c>
      <c r="K215" s="4">
        <v>10</v>
      </c>
      <c r="L215" s="4">
        <v>18</v>
      </c>
      <c r="M215" s="4"/>
      <c r="N215" s="4">
        <v>17</v>
      </c>
      <c r="O215" s="4">
        <v>13</v>
      </c>
      <c r="P215" s="31">
        <f t="shared" si="5"/>
        <v>146</v>
      </c>
      <c r="Q215" s="4" t="str">
        <f>VLOOKUP(A215,Station_NRO!$A$2:$I$106,2,FALSE)</f>
        <v>S. Fk.  Catoctin Creek</v>
      </c>
      <c r="R215" s="4"/>
      <c r="S215" s="1" t="str">
        <f>VLOOKUP(A215,Station_NRO!$A$2:$I$106,3,FALSE)</f>
        <v>50 yds. above Rt. 7 bypass</v>
      </c>
      <c r="T215" s="1" t="str">
        <f>VLOOKUP(A215,Station_NRO!$A$2:$I$106,9,FALSE)</f>
        <v>VAN-A02R</v>
      </c>
    </row>
    <row r="216" spans="1:20">
      <c r="A216" s="30" t="s">
        <v>162</v>
      </c>
      <c r="B216" s="30">
        <v>40319</v>
      </c>
      <c r="C216" s="4">
        <v>17</v>
      </c>
      <c r="D216" s="4">
        <v>11</v>
      </c>
      <c r="E216" s="4">
        <v>13</v>
      </c>
      <c r="F216" s="4">
        <v>8</v>
      </c>
      <c r="G216" s="4">
        <v>17</v>
      </c>
      <c r="H216" s="4"/>
      <c r="I216" s="4"/>
      <c r="J216" s="4">
        <v>16</v>
      </c>
      <c r="K216" s="4">
        <v>17</v>
      </c>
      <c r="L216" s="4">
        <v>10</v>
      </c>
      <c r="M216" s="4"/>
      <c r="N216" s="4">
        <v>15</v>
      </c>
      <c r="O216" s="4">
        <v>14</v>
      </c>
      <c r="P216" s="31">
        <f t="shared" ref="P216:P238" si="6">SUM(C216:O216)</f>
        <v>138</v>
      </c>
      <c r="Q216" s="4" t="str">
        <f>VLOOKUP(A216,Station_NRO!$A$2:$I$106,2,FALSE)</f>
        <v>Sugarland Run</v>
      </c>
      <c r="R216" s="4" t="str">
        <f>CONCATENATE(Q216," -  ",A216)</f>
        <v>Sugarland Run -  1ASUG003.52</v>
      </c>
      <c r="S216" s="1" t="str">
        <f>VLOOKUP(A216,Station_NRO!$A$2:$I$106,3,FALSE)</f>
        <v>Adjacent to Brasswood Place</v>
      </c>
      <c r="T216" s="1" t="str">
        <f>VLOOKUP(A216,Station_NRO!$A$2:$I$106,9,FALSE)</f>
        <v>VAN-A10R</v>
      </c>
    </row>
    <row r="217" spans="1:20">
      <c r="A217" s="30" t="s">
        <v>162</v>
      </c>
      <c r="B217" s="30">
        <v>40438</v>
      </c>
      <c r="C217" s="4">
        <v>13</v>
      </c>
      <c r="D217" s="4">
        <v>6</v>
      </c>
      <c r="E217" s="4">
        <v>10</v>
      </c>
      <c r="F217" s="4">
        <v>7</v>
      </c>
      <c r="G217" s="4">
        <v>12</v>
      </c>
      <c r="H217" s="4"/>
      <c r="I217" s="4"/>
      <c r="J217" s="4">
        <v>13</v>
      </c>
      <c r="K217" s="4">
        <v>10</v>
      </c>
      <c r="L217" s="4">
        <v>13</v>
      </c>
      <c r="M217" s="4"/>
      <c r="N217" s="4">
        <v>15</v>
      </c>
      <c r="O217" s="4">
        <v>15</v>
      </c>
      <c r="P217" s="31">
        <f t="shared" si="6"/>
        <v>114</v>
      </c>
      <c r="Q217" s="4" t="str">
        <f>VLOOKUP(A217,Station_NRO!$A$2:$I$106,2,FALSE)</f>
        <v>Sugarland Run</v>
      </c>
      <c r="R217" s="4"/>
      <c r="S217" s="1" t="str">
        <f>VLOOKUP(A217,Station_NRO!$A$2:$I$106,3,FALSE)</f>
        <v>Adjacent to Brasswood Place</v>
      </c>
      <c r="T217" s="1" t="str">
        <f>VLOOKUP(A217,Station_NRO!$A$2:$I$106,9,FALSE)</f>
        <v>VAN-A10R</v>
      </c>
    </row>
    <row r="218" spans="1:20">
      <c r="A218" s="30" t="s">
        <v>164</v>
      </c>
      <c r="B218" s="30">
        <v>39934</v>
      </c>
      <c r="C218" s="4">
        <v>13</v>
      </c>
      <c r="D218" s="4">
        <v>8</v>
      </c>
      <c r="E218" s="4">
        <v>11</v>
      </c>
      <c r="F218" s="4">
        <v>12</v>
      </c>
      <c r="G218" s="4">
        <v>15</v>
      </c>
      <c r="H218" s="4"/>
      <c r="I218" s="4"/>
      <c r="J218" s="4">
        <v>15</v>
      </c>
      <c r="K218" s="4">
        <v>13</v>
      </c>
      <c r="L218" s="4">
        <v>9</v>
      </c>
      <c r="M218" s="4"/>
      <c r="N218" s="4">
        <v>13</v>
      </c>
      <c r="O218" s="4">
        <v>14</v>
      </c>
      <c r="P218" s="31">
        <f t="shared" si="6"/>
        <v>123</v>
      </c>
      <c r="Q218" s="4" t="str">
        <f>VLOOKUP(A218,Station_NRO!$A$2:$I$106,2,FALSE)</f>
        <v>Sugarland Run</v>
      </c>
      <c r="R218" s="4" t="str">
        <f>CONCATENATE(Q218," -  ",A218)</f>
        <v>Sugarland Run -  1ASUG006.28</v>
      </c>
      <c r="S218" s="1" t="str">
        <f>VLOOKUP(A218,Station_NRO!$A$2:$I$106,3,FALSE)</f>
        <v>Wiehle Avenue</v>
      </c>
      <c r="T218" s="1" t="str">
        <f>VLOOKUP(A218,Station_NRO!$A$2:$I$106,9,FALSE)</f>
        <v>VAN-A10R</v>
      </c>
    </row>
    <row r="219" spans="1:20">
      <c r="A219" s="30" t="s">
        <v>164</v>
      </c>
      <c r="B219" s="30">
        <v>40088</v>
      </c>
      <c r="C219" s="4">
        <v>13</v>
      </c>
      <c r="D219" s="4">
        <v>11</v>
      </c>
      <c r="E219" s="4">
        <v>10</v>
      </c>
      <c r="F219" s="4">
        <v>9</v>
      </c>
      <c r="G219" s="4">
        <v>13</v>
      </c>
      <c r="H219" s="4"/>
      <c r="I219" s="4"/>
      <c r="J219" s="4">
        <v>15</v>
      </c>
      <c r="K219" s="4">
        <v>8</v>
      </c>
      <c r="L219" s="4">
        <v>7</v>
      </c>
      <c r="M219" s="4"/>
      <c r="N219" s="4">
        <v>8</v>
      </c>
      <c r="O219" s="4">
        <v>13</v>
      </c>
      <c r="P219" s="31">
        <f t="shared" si="6"/>
        <v>107</v>
      </c>
      <c r="Q219" s="4" t="str">
        <f>VLOOKUP(A219,Station_NRO!$A$2:$I$106,2,FALSE)</f>
        <v>Sugarland Run</v>
      </c>
      <c r="R219" s="4"/>
      <c r="S219" s="1" t="str">
        <f>VLOOKUP(A219,Station_NRO!$A$2:$I$106,3,FALSE)</f>
        <v>Wiehle Avenue</v>
      </c>
      <c r="T219" s="1" t="str">
        <f>VLOOKUP(A219,Station_NRO!$A$2:$I$106,9,FALSE)</f>
        <v>VAN-A10R</v>
      </c>
    </row>
    <row r="220" spans="1:20">
      <c r="A220" s="30" t="s">
        <v>164</v>
      </c>
      <c r="B220" s="30">
        <v>40319</v>
      </c>
      <c r="C220" s="4">
        <v>18</v>
      </c>
      <c r="D220" s="4">
        <v>12</v>
      </c>
      <c r="E220" s="4">
        <v>14</v>
      </c>
      <c r="F220" s="4">
        <v>8</v>
      </c>
      <c r="G220" s="4">
        <v>13</v>
      </c>
      <c r="H220" s="4"/>
      <c r="I220" s="4"/>
      <c r="J220" s="4">
        <v>15</v>
      </c>
      <c r="K220" s="4">
        <v>14</v>
      </c>
      <c r="L220" s="4">
        <v>13</v>
      </c>
      <c r="M220" s="4"/>
      <c r="N220" s="4">
        <v>8</v>
      </c>
      <c r="O220" s="4">
        <v>10</v>
      </c>
      <c r="P220" s="31">
        <f t="shared" si="6"/>
        <v>125</v>
      </c>
      <c r="Q220" s="4" t="str">
        <f>VLOOKUP(A220,Station_NRO!$A$2:$I$106,2,FALSE)</f>
        <v>Sugarland Run</v>
      </c>
      <c r="R220" s="4"/>
      <c r="S220" s="1" t="str">
        <f>VLOOKUP(A220,Station_NRO!$A$2:$I$106,3,FALSE)</f>
        <v>Wiehle Avenue</v>
      </c>
      <c r="T220" s="1" t="str">
        <f>VLOOKUP(A220,Station_NRO!$A$2:$I$106,9,FALSE)</f>
        <v>VAN-A10R</v>
      </c>
    </row>
    <row r="221" spans="1:20">
      <c r="A221" s="30" t="s">
        <v>164</v>
      </c>
      <c r="B221" s="30">
        <v>40438</v>
      </c>
      <c r="C221" s="4">
        <v>15</v>
      </c>
      <c r="D221" s="4">
        <v>9</v>
      </c>
      <c r="E221" s="4">
        <v>11</v>
      </c>
      <c r="F221" s="4">
        <v>10</v>
      </c>
      <c r="G221" s="4">
        <v>10</v>
      </c>
      <c r="H221" s="4"/>
      <c r="I221" s="4"/>
      <c r="J221" s="4">
        <v>15</v>
      </c>
      <c r="K221" s="4">
        <v>9</v>
      </c>
      <c r="L221" s="4">
        <v>15</v>
      </c>
      <c r="M221" s="4"/>
      <c r="N221" s="4">
        <v>12</v>
      </c>
      <c r="O221" s="4">
        <v>10</v>
      </c>
      <c r="P221" s="31">
        <f t="shared" si="6"/>
        <v>116</v>
      </c>
      <c r="Q221" s="4" t="str">
        <f>VLOOKUP(A221,Station_NRO!$A$2:$I$106,2,FALSE)</f>
        <v>Sugarland Run</v>
      </c>
      <c r="R221" s="4"/>
      <c r="S221" s="1" t="str">
        <f>VLOOKUP(A221,Station_NRO!$A$2:$I$106,3,FALSE)</f>
        <v>Wiehle Avenue</v>
      </c>
      <c r="T221" s="1" t="str">
        <f>VLOOKUP(A221,Station_NRO!$A$2:$I$106,9,FALSE)</f>
        <v>VAN-A10R</v>
      </c>
    </row>
    <row r="222" spans="1:20">
      <c r="A222" s="3" t="s">
        <v>72</v>
      </c>
      <c r="B222" s="3">
        <v>40981</v>
      </c>
      <c r="C222" s="1">
        <v>12</v>
      </c>
      <c r="D222" s="1">
        <v>4</v>
      </c>
      <c r="E222" s="1">
        <v>4</v>
      </c>
      <c r="F222" s="1">
        <v>2</v>
      </c>
      <c r="G222" s="1">
        <v>13</v>
      </c>
      <c r="J222" s="1">
        <v>13</v>
      </c>
      <c r="K222" s="1">
        <v>2</v>
      </c>
      <c r="L222" s="1">
        <v>4</v>
      </c>
      <c r="N222" s="1">
        <v>7</v>
      </c>
      <c r="O222" s="1">
        <v>8</v>
      </c>
      <c r="P222" s="20">
        <f t="shared" si="6"/>
        <v>69</v>
      </c>
      <c r="Q222" s="1" t="str">
        <f>VLOOKUP(A222,Station_NRO!$A$2:$I$106,2,FALSE)</f>
        <v>Tuscarora Creek</v>
      </c>
      <c r="R222" s="1" t="str">
        <f>CONCATENATE(Q222," -  ",A222)</f>
        <v>Tuscarora Creek -  1ATUS003.19</v>
      </c>
      <c r="S222" s="1" t="str">
        <f>VLOOKUP(A222,Station_NRO!$A$2:$I$106,3,FALSE)</f>
        <v>Rt. 643</v>
      </c>
      <c r="T222" s="1" t="str">
        <f>VLOOKUP(A222,Station_NRO!$A$2:$I$106,9,FALSE)</f>
        <v>VAN-A08R</v>
      </c>
    </row>
    <row r="223" spans="1:20">
      <c r="A223" s="30" t="s">
        <v>167</v>
      </c>
      <c r="B223" s="30">
        <v>37390</v>
      </c>
      <c r="C223" s="4">
        <v>19</v>
      </c>
      <c r="D223" s="4">
        <v>17</v>
      </c>
      <c r="E223" s="4">
        <v>16</v>
      </c>
      <c r="F223" s="4">
        <v>18</v>
      </c>
      <c r="G223" s="4">
        <v>17</v>
      </c>
      <c r="H223" s="4"/>
      <c r="I223" s="4"/>
      <c r="J223" s="4">
        <v>18</v>
      </c>
      <c r="K223" s="4">
        <v>14</v>
      </c>
      <c r="L223" s="4">
        <v>16</v>
      </c>
      <c r="M223" s="4"/>
      <c r="N223" s="4">
        <v>18</v>
      </c>
      <c r="O223" s="4">
        <v>14</v>
      </c>
      <c r="P223" s="31">
        <f t="shared" si="6"/>
        <v>167</v>
      </c>
      <c r="Q223" s="4" t="str">
        <f>VLOOKUP(A223,Station_NRO!$A$2:$I$106,2,FALSE)</f>
        <v>Wancopin Creek</v>
      </c>
      <c r="R223" s="4" t="str">
        <f>CONCATENATE(Q223," -  ",A223)</f>
        <v>Wancopin Creek -  1AWAC003.31</v>
      </c>
      <c r="S223" s="1" t="str">
        <f>VLOOKUP(A223,Station_NRO!$A$2:$I$106,3,FALSE)</f>
        <v>Downstream of Rt. 50</v>
      </c>
      <c r="T223" s="1" t="str">
        <f>VLOOKUP(A223,Station_NRO!$A$2:$I$106,9,FALSE)</f>
        <v>VAN-A05R</v>
      </c>
    </row>
    <row r="224" spans="1:20">
      <c r="A224" s="30" t="s">
        <v>167</v>
      </c>
      <c r="B224" s="30">
        <v>37580</v>
      </c>
      <c r="C224" s="4">
        <v>15</v>
      </c>
      <c r="D224" s="4">
        <v>15</v>
      </c>
      <c r="E224" s="4">
        <v>10</v>
      </c>
      <c r="F224" s="4">
        <v>16</v>
      </c>
      <c r="G224" s="4">
        <v>19</v>
      </c>
      <c r="H224" s="4"/>
      <c r="I224" s="4"/>
      <c r="J224" s="4">
        <v>17</v>
      </c>
      <c r="K224" s="4">
        <v>11</v>
      </c>
      <c r="L224" s="4">
        <v>14</v>
      </c>
      <c r="M224" s="4"/>
      <c r="N224" s="4">
        <v>15</v>
      </c>
      <c r="O224" s="4">
        <v>16</v>
      </c>
      <c r="P224" s="31">
        <f t="shared" si="6"/>
        <v>148</v>
      </c>
      <c r="Q224" s="4" t="str">
        <f>VLOOKUP(A224,Station_NRO!$A$2:$I$106,2,FALSE)</f>
        <v>Wancopin Creek</v>
      </c>
      <c r="R224" s="4"/>
      <c r="S224" s="1" t="str">
        <f>VLOOKUP(A224,Station_NRO!$A$2:$I$106,3,FALSE)</f>
        <v>Downstream of Rt. 50</v>
      </c>
      <c r="T224" s="1" t="str">
        <f>VLOOKUP(A224,Station_NRO!$A$2:$I$106,9,FALSE)</f>
        <v>VAN-A05R</v>
      </c>
    </row>
    <row r="225" spans="1:20">
      <c r="A225" s="30" t="s">
        <v>169</v>
      </c>
      <c r="B225" s="30">
        <v>38853</v>
      </c>
      <c r="C225" s="4">
        <v>14</v>
      </c>
      <c r="D225" s="4">
        <v>14</v>
      </c>
      <c r="E225" s="4">
        <v>11</v>
      </c>
      <c r="F225" s="4">
        <v>15</v>
      </c>
      <c r="G225" s="4">
        <v>17</v>
      </c>
      <c r="H225" s="4"/>
      <c r="I225" s="4"/>
      <c r="J225" s="4">
        <v>14</v>
      </c>
      <c r="K225" s="4">
        <v>10</v>
      </c>
      <c r="L225" s="4">
        <v>10</v>
      </c>
      <c r="M225" s="4"/>
      <c r="N225" s="4">
        <v>15</v>
      </c>
      <c r="O225" s="4">
        <v>13</v>
      </c>
      <c r="P225" s="31">
        <f t="shared" si="6"/>
        <v>133</v>
      </c>
      <c r="Q225" s="4" t="str">
        <f>VLOOKUP(A225,Station_NRO!$A$2:$I$106,2,FALSE)</f>
        <v>X-Trib to Beaverdam Creek</v>
      </c>
      <c r="R225" s="4" t="str">
        <f>CONCATENATE(Q225," -  ",A225)</f>
        <v>X-Trib to Beaverdam Creek -  1AXGU000.18</v>
      </c>
      <c r="S225" s="1" t="str">
        <f>VLOOKUP(A225,Station_NRO!$A$2:$I$106,3,FALSE)</f>
        <v>Downstream From Rt. 790</v>
      </c>
      <c r="T225" s="1" t="str">
        <f>VLOOKUP(A225,Station_NRO!$A$2:$I$106,9,FALSE)</f>
        <v>VAN-A07R</v>
      </c>
    </row>
    <row r="226" spans="1:20">
      <c r="A226" s="30" t="s">
        <v>169</v>
      </c>
      <c r="B226" s="30">
        <v>39002</v>
      </c>
      <c r="C226" s="4">
        <v>14</v>
      </c>
      <c r="D226" s="4">
        <v>13</v>
      </c>
      <c r="E226" s="4">
        <v>14</v>
      </c>
      <c r="F226" s="4">
        <v>15</v>
      </c>
      <c r="G226" s="4">
        <v>14</v>
      </c>
      <c r="H226" s="4"/>
      <c r="I226" s="4"/>
      <c r="J226" s="4">
        <v>13</v>
      </c>
      <c r="K226" s="4">
        <v>10</v>
      </c>
      <c r="L226" s="4">
        <v>15</v>
      </c>
      <c r="M226" s="4"/>
      <c r="N226" s="4">
        <v>13</v>
      </c>
      <c r="O226" s="4">
        <v>11</v>
      </c>
      <c r="P226" s="31">
        <f t="shared" si="6"/>
        <v>132</v>
      </c>
      <c r="Q226" s="4" t="str">
        <f>VLOOKUP(A226,Station_NRO!$A$2:$I$106,2,FALSE)</f>
        <v>X-Trib to Beaverdam Creek</v>
      </c>
      <c r="R226" s="4"/>
      <c r="S226" s="1" t="str">
        <f>VLOOKUP(A226,Station_NRO!$A$2:$I$106,3,FALSE)</f>
        <v>Downstream From Rt. 790</v>
      </c>
      <c r="T226" s="1" t="str">
        <f>VLOOKUP(A226,Station_NRO!$A$2:$I$106,9,FALSE)</f>
        <v>VAN-A07R</v>
      </c>
    </row>
    <row r="227" spans="1:20">
      <c r="A227" s="3" t="s">
        <v>171</v>
      </c>
      <c r="B227" s="3">
        <v>37063</v>
      </c>
      <c r="C227" s="1">
        <v>20</v>
      </c>
      <c r="D227" s="1">
        <v>20</v>
      </c>
      <c r="E227" s="1">
        <v>20</v>
      </c>
      <c r="F227" s="1">
        <v>16</v>
      </c>
      <c r="G227" s="1">
        <v>18</v>
      </c>
      <c r="J227" s="1">
        <v>20</v>
      </c>
      <c r="K227" s="1">
        <v>19</v>
      </c>
      <c r="L227" s="1">
        <v>18</v>
      </c>
      <c r="N227" s="1">
        <v>17</v>
      </c>
      <c r="O227" s="1">
        <v>15</v>
      </c>
      <c r="P227" s="20">
        <f t="shared" si="6"/>
        <v>183</v>
      </c>
      <c r="Q227" s="1" t="str">
        <f>VLOOKUP(A227,Station_NRO!$A$2:$I$106,2,FALSE)</f>
        <v>X-Trib to Goose Creek</v>
      </c>
      <c r="R227" s="1" t="str">
        <f>CONCATENATE(Q227," -  ",A227)</f>
        <v>X-Trib to Goose Creek -  1AXJI000.38</v>
      </c>
      <c r="S227" s="1" t="str">
        <f>VLOOKUP(A227,Station_NRO!$A$2:$I$106,3,FALSE)</f>
        <v>Rt. 726</v>
      </c>
      <c r="T227" s="1" t="str">
        <f>VLOOKUP(A227,Station_NRO!$A$2:$I$106,9,FALSE)</f>
        <v>VAN-A04R</v>
      </c>
    </row>
    <row r="228" spans="1:20">
      <c r="A228" s="3" t="s">
        <v>171</v>
      </c>
      <c r="B228" s="3">
        <v>37187</v>
      </c>
      <c r="C228" s="1">
        <v>20</v>
      </c>
      <c r="D228" s="1">
        <v>20</v>
      </c>
      <c r="E228" s="1">
        <v>20</v>
      </c>
      <c r="F228" s="1">
        <v>17</v>
      </c>
      <c r="G228" s="1">
        <v>14</v>
      </c>
      <c r="J228" s="1">
        <v>20</v>
      </c>
      <c r="K228" s="1">
        <v>19</v>
      </c>
      <c r="L228" s="1">
        <v>20</v>
      </c>
      <c r="N228" s="1">
        <v>17</v>
      </c>
      <c r="O228" s="1">
        <v>15</v>
      </c>
      <c r="P228" s="20">
        <f t="shared" si="6"/>
        <v>182</v>
      </c>
      <c r="Q228" s="1" t="str">
        <f>VLOOKUP(A228,Station_NRO!$A$2:$I$106,2,FALSE)</f>
        <v>X-Trib to Goose Creek</v>
      </c>
      <c r="S228" s="1" t="str">
        <f>VLOOKUP(A228,Station_NRO!$A$2:$I$106,3,FALSE)</f>
        <v>Rt. 726</v>
      </c>
      <c r="T228" s="1" t="str">
        <f>VLOOKUP(A228,Station_NRO!$A$2:$I$106,9,FALSE)</f>
        <v>VAN-A04R</v>
      </c>
    </row>
    <row r="229" spans="1:20">
      <c r="A229" s="3" t="s">
        <v>171</v>
      </c>
      <c r="B229" s="3">
        <v>37336</v>
      </c>
      <c r="C229" s="1">
        <v>20</v>
      </c>
      <c r="D229" s="1">
        <v>20</v>
      </c>
      <c r="E229" s="1">
        <v>20</v>
      </c>
      <c r="F229" s="1">
        <v>17</v>
      </c>
      <c r="G229" s="1">
        <v>18</v>
      </c>
      <c r="J229" s="1">
        <v>20</v>
      </c>
      <c r="K229" s="1">
        <v>19</v>
      </c>
      <c r="L229" s="1">
        <v>19</v>
      </c>
      <c r="N229" s="1">
        <v>19</v>
      </c>
      <c r="O229" s="1">
        <v>17</v>
      </c>
      <c r="P229" s="20">
        <f t="shared" si="6"/>
        <v>189</v>
      </c>
      <c r="Q229" s="1" t="str">
        <f>VLOOKUP(A229,Station_NRO!$A$2:$I$106,2,FALSE)</f>
        <v>X-Trib to Goose Creek</v>
      </c>
      <c r="S229" s="1" t="str">
        <f>VLOOKUP(A229,Station_NRO!$A$2:$I$106,3,FALSE)</f>
        <v>Rt. 726</v>
      </c>
      <c r="T229" s="1" t="str">
        <f>VLOOKUP(A229,Station_NRO!$A$2:$I$106,9,FALSE)</f>
        <v>VAN-A04R</v>
      </c>
    </row>
    <row r="230" spans="1:20">
      <c r="A230" s="3" t="s">
        <v>171</v>
      </c>
      <c r="B230" s="3">
        <v>37567</v>
      </c>
      <c r="C230" s="1">
        <v>20</v>
      </c>
      <c r="D230" s="1">
        <v>20</v>
      </c>
      <c r="E230" s="1">
        <v>20</v>
      </c>
      <c r="F230" s="1">
        <v>14</v>
      </c>
      <c r="G230" s="1">
        <v>16</v>
      </c>
      <c r="J230" s="1">
        <v>20</v>
      </c>
      <c r="K230" s="1">
        <v>17</v>
      </c>
      <c r="L230" s="1">
        <v>12</v>
      </c>
      <c r="N230" s="1">
        <v>17</v>
      </c>
      <c r="O230" s="1">
        <v>15</v>
      </c>
      <c r="P230" s="20">
        <f t="shared" si="6"/>
        <v>171</v>
      </c>
      <c r="Q230" s="1" t="str">
        <f>VLOOKUP(A230,Station_NRO!$A$2:$I$106,2,FALSE)</f>
        <v>X-Trib to Goose Creek</v>
      </c>
      <c r="S230" s="1" t="str">
        <f>VLOOKUP(A230,Station_NRO!$A$2:$I$106,3,FALSE)</f>
        <v>Rt. 726</v>
      </c>
      <c r="T230" s="1" t="str">
        <f>VLOOKUP(A230,Station_NRO!$A$2:$I$106,9,FALSE)</f>
        <v>VAN-A04R</v>
      </c>
    </row>
    <row r="231" spans="1:20">
      <c r="A231" s="30" t="s">
        <v>173</v>
      </c>
      <c r="B231" s="30">
        <v>38446</v>
      </c>
      <c r="C231" s="4">
        <v>19</v>
      </c>
      <c r="D231" s="4">
        <v>16</v>
      </c>
      <c r="E231" s="4">
        <v>11</v>
      </c>
      <c r="F231" s="4">
        <v>9</v>
      </c>
      <c r="G231" s="4">
        <v>20</v>
      </c>
      <c r="H231" s="4"/>
      <c r="I231" s="4"/>
      <c r="J231" s="4">
        <v>19</v>
      </c>
      <c r="K231" s="4">
        <v>12</v>
      </c>
      <c r="L231" s="4">
        <v>10</v>
      </c>
      <c r="M231" s="4"/>
      <c r="N231" s="4">
        <v>17</v>
      </c>
      <c r="O231" s="4">
        <v>13</v>
      </c>
      <c r="P231" s="31">
        <f t="shared" si="6"/>
        <v>146</v>
      </c>
      <c r="Q231" s="4" t="str">
        <f>VLOOKUP(A231,Station_NRO!$A$2:$I$106,2,FALSE)</f>
        <v>Unnamed Trib. to Catoctin Cr.</v>
      </c>
      <c r="R231" s="4" t="str">
        <f>CONCATENATE(Q231," -  ",A231)</f>
        <v>Unnamed Trib. to Catoctin Cr. -  1AXKR000.77</v>
      </c>
      <c r="S231" s="1" t="str">
        <f>VLOOKUP(A231,Station_NRO!$A$2:$I$106,3,FALSE)</f>
        <v>Downstream from Rt. 663</v>
      </c>
      <c r="T231" s="1" t="str">
        <f>VLOOKUP(A231,Station_NRO!$A$2:$I$106,9,FALSE)</f>
        <v>VAN-A02R</v>
      </c>
    </row>
    <row r="232" spans="1:20">
      <c r="A232" s="30" t="s">
        <v>173</v>
      </c>
      <c r="B232" s="30">
        <v>38665</v>
      </c>
      <c r="C232" s="4">
        <v>17</v>
      </c>
      <c r="D232" s="4">
        <v>14</v>
      </c>
      <c r="E232" s="4">
        <v>11</v>
      </c>
      <c r="F232" s="4">
        <v>12</v>
      </c>
      <c r="G232" s="4">
        <v>17</v>
      </c>
      <c r="H232" s="4"/>
      <c r="I232" s="4"/>
      <c r="J232" s="4">
        <v>16</v>
      </c>
      <c r="K232" s="4">
        <v>9</v>
      </c>
      <c r="L232" s="4">
        <v>13</v>
      </c>
      <c r="M232" s="4"/>
      <c r="N232" s="4">
        <v>14</v>
      </c>
      <c r="O232" s="4">
        <v>15</v>
      </c>
      <c r="P232" s="31">
        <f t="shared" si="6"/>
        <v>138</v>
      </c>
      <c r="Q232" s="4" t="str">
        <f>VLOOKUP(A232,Station_NRO!$A$2:$I$106,2,FALSE)</f>
        <v>Unnamed Trib. to Catoctin Cr.</v>
      </c>
      <c r="R232" s="4"/>
      <c r="S232" s="1" t="str">
        <f>VLOOKUP(A232,Station_NRO!$A$2:$I$106,3,FALSE)</f>
        <v>Downstream from Rt. 663</v>
      </c>
      <c r="T232" s="1" t="str">
        <f>VLOOKUP(A232,Station_NRO!$A$2:$I$106,9,FALSE)</f>
        <v>VAN-A02R</v>
      </c>
    </row>
    <row r="233" spans="1:20">
      <c r="A233" s="30" t="s">
        <v>175</v>
      </c>
      <c r="B233" s="30">
        <v>39938</v>
      </c>
      <c r="C233" s="4">
        <v>20</v>
      </c>
      <c r="D233" s="4">
        <v>16</v>
      </c>
      <c r="E233" s="4">
        <v>18</v>
      </c>
      <c r="F233" s="4">
        <v>8</v>
      </c>
      <c r="G233" s="4">
        <v>19</v>
      </c>
      <c r="H233" s="4"/>
      <c r="I233" s="4"/>
      <c r="J233" s="4">
        <v>18</v>
      </c>
      <c r="K233" s="4">
        <v>20</v>
      </c>
      <c r="L233" s="4">
        <v>6</v>
      </c>
      <c r="M233" s="4"/>
      <c r="N233" s="4">
        <v>16</v>
      </c>
      <c r="O233" s="4">
        <v>18</v>
      </c>
      <c r="P233" s="31">
        <f t="shared" si="6"/>
        <v>159</v>
      </c>
      <c r="Q233" s="4" t="str">
        <f>VLOOKUP(A233,Station_NRO!$A$2:$I$106,2,FALSE)</f>
        <v>UT To Piney Run (PIA)</v>
      </c>
      <c r="R233" s="4" t="str">
        <f>CONCATENATE(Q233," -  ",A233)</f>
        <v>UT To Piney Run (PIA) -  1AXKT000.30</v>
      </c>
      <c r="S233" s="1" t="str">
        <f>VLOOKUP(A233,Station_NRO!$A$2:$I$106,3,FALSE)</f>
        <v>Arnold Trail in BRCES</v>
      </c>
      <c r="T233" s="1" t="str">
        <f>VLOOKUP(A233,Station_NRO!$A$2:$I$106,9,FALSE)</f>
        <v>VAN-A01R</v>
      </c>
    </row>
    <row r="234" spans="1:20">
      <c r="A234" s="30" t="s">
        <v>175</v>
      </c>
      <c r="B234" s="30">
        <v>40133</v>
      </c>
      <c r="C234" s="4">
        <v>20</v>
      </c>
      <c r="D234" s="4">
        <v>10</v>
      </c>
      <c r="E234" s="4">
        <v>12</v>
      </c>
      <c r="F234" s="4">
        <v>17</v>
      </c>
      <c r="G234" s="4">
        <v>17</v>
      </c>
      <c r="H234" s="4"/>
      <c r="I234" s="4"/>
      <c r="J234" s="4">
        <v>16</v>
      </c>
      <c r="K234" s="4">
        <v>20</v>
      </c>
      <c r="L234" s="4">
        <v>16</v>
      </c>
      <c r="M234" s="4"/>
      <c r="N234" s="4">
        <v>12</v>
      </c>
      <c r="O234" s="4">
        <v>13</v>
      </c>
      <c r="P234" s="31">
        <f t="shared" si="6"/>
        <v>153</v>
      </c>
      <c r="Q234" s="4" t="str">
        <f>VLOOKUP(A234,Station_NRO!$A$2:$I$106,2,FALSE)</f>
        <v>UT To Piney Run (PIA)</v>
      </c>
      <c r="R234" s="4"/>
      <c r="S234" s="1" t="str">
        <f>VLOOKUP(A234,Station_NRO!$A$2:$I$106,3,FALSE)</f>
        <v>Arnold Trail in BRCES</v>
      </c>
      <c r="T234" s="1" t="str">
        <f>VLOOKUP(A234,Station_NRO!$A$2:$I$106,9,FALSE)</f>
        <v>VAN-A01R</v>
      </c>
    </row>
    <row r="235" spans="1:20">
      <c r="A235" s="3" t="s">
        <v>75</v>
      </c>
      <c r="B235" s="3">
        <v>40988</v>
      </c>
      <c r="C235" s="1">
        <v>20</v>
      </c>
      <c r="D235" s="1">
        <v>14</v>
      </c>
      <c r="E235" s="1">
        <v>18</v>
      </c>
      <c r="F235" s="1">
        <v>18</v>
      </c>
      <c r="G235" s="1">
        <v>13</v>
      </c>
      <c r="J235" s="1">
        <v>14</v>
      </c>
      <c r="K235" s="1">
        <v>20</v>
      </c>
      <c r="L235" s="1">
        <v>17</v>
      </c>
      <c r="N235" s="1">
        <v>14</v>
      </c>
      <c r="O235" s="1">
        <v>15</v>
      </c>
      <c r="P235" s="20">
        <f t="shared" si="6"/>
        <v>163</v>
      </c>
      <c r="Q235" s="1" t="str">
        <f>VLOOKUP(A235,Station_NRO!$A$2:$I$106,2,FALSE)</f>
        <v>UT, Cedar Run</v>
      </c>
      <c r="R235" s="1" t="str">
        <f>CONCATENATE(Q235," -  ",A235)</f>
        <v>UT, Cedar Run -  1AXMJ000.42</v>
      </c>
      <c r="S235" s="1" t="str">
        <f>VLOOKUP(A235,Station_NRO!$A$2:$I$106,3,FALSE)</f>
        <v>Near Rt. 646</v>
      </c>
      <c r="T235" s="1" t="str">
        <f>VLOOKUP(A235,Station_NRO!$A$2:$I$106,9,FALSE)</f>
        <v>VAN-A18R</v>
      </c>
    </row>
    <row r="236" spans="1:20">
      <c r="A236" s="3" t="s">
        <v>75</v>
      </c>
      <c r="B236" s="3">
        <v>41220</v>
      </c>
      <c r="C236" s="1">
        <v>20</v>
      </c>
      <c r="D236" s="1">
        <v>20</v>
      </c>
      <c r="E236" s="1">
        <v>20</v>
      </c>
      <c r="F236" s="1">
        <v>17</v>
      </c>
      <c r="G236" s="1">
        <v>15</v>
      </c>
      <c r="J236" s="1">
        <v>16</v>
      </c>
      <c r="K236" s="1">
        <v>20</v>
      </c>
      <c r="L236" s="1">
        <v>15</v>
      </c>
      <c r="N236" s="1">
        <v>16</v>
      </c>
      <c r="O236" s="1">
        <v>12</v>
      </c>
      <c r="P236" s="20">
        <f t="shared" si="6"/>
        <v>171</v>
      </c>
      <c r="Q236" s="1" t="str">
        <f>VLOOKUP(A236,Station_NRO!$A$2:$I$106,2,FALSE)</f>
        <v>UT, Cedar Run</v>
      </c>
      <c r="S236" s="1" t="str">
        <f>VLOOKUP(A236,Station_NRO!$A$2:$I$106,3,FALSE)</f>
        <v>Near Rt. 646</v>
      </c>
      <c r="T236" s="1" t="str">
        <f>VLOOKUP(A236,Station_NRO!$A$2:$I$106,9,FALSE)</f>
        <v>VAN-A18R</v>
      </c>
    </row>
    <row r="237" spans="1:20">
      <c r="A237" s="3" t="s">
        <v>179</v>
      </c>
      <c r="B237" s="3">
        <v>39237</v>
      </c>
      <c r="C237" s="1">
        <v>16</v>
      </c>
      <c r="D237" s="1">
        <v>12</v>
      </c>
      <c r="E237" s="1">
        <v>10</v>
      </c>
      <c r="F237" s="1">
        <v>17</v>
      </c>
      <c r="G237" s="1">
        <v>11</v>
      </c>
      <c r="J237" s="1">
        <v>14</v>
      </c>
      <c r="K237" s="1">
        <v>8</v>
      </c>
      <c r="L237" s="1">
        <v>13</v>
      </c>
      <c r="N237" s="1">
        <v>16</v>
      </c>
      <c r="O237" s="1">
        <v>11</v>
      </c>
      <c r="P237" s="20">
        <f t="shared" si="6"/>
        <v>128</v>
      </c>
      <c r="Q237" s="1" t="str">
        <f>VLOOKUP(A237,Station_NRO!$A$2:$I$106,2,FALSE)</f>
        <v>Youngs Branch</v>
      </c>
      <c r="R237" s="1" t="str">
        <f>CONCATENATE(Q237," -  ",A237)</f>
        <v>Youngs Branch -  1AYOU001.70</v>
      </c>
      <c r="S237" s="1" t="str">
        <f>VLOOKUP(A237,Station_NRO!$A$2:$I$106,3,FALSE)</f>
        <v>Rt. 234</v>
      </c>
      <c r="T237" s="1" t="str">
        <f>VLOOKUP(A237,Station_NRO!$A$2:$I$106,9,FALSE)</f>
        <v>VAN-A21R</v>
      </c>
    </row>
    <row r="238" spans="1:20">
      <c r="A238" s="3" t="s">
        <v>179</v>
      </c>
      <c r="B238" s="3">
        <v>39387</v>
      </c>
      <c r="C238" s="1">
        <v>16</v>
      </c>
      <c r="D238" s="1">
        <v>12</v>
      </c>
      <c r="E238" s="1">
        <v>10</v>
      </c>
      <c r="F238" s="1">
        <v>15</v>
      </c>
      <c r="G238" s="1">
        <v>9</v>
      </c>
      <c r="J238" s="1">
        <v>13</v>
      </c>
      <c r="K238" s="1">
        <v>5</v>
      </c>
      <c r="L238" s="1">
        <v>13</v>
      </c>
      <c r="N238" s="1">
        <v>14</v>
      </c>
      <c r="O238" s="1">
        <v>9</v>
      </c>
      <c r="P238" s="20">
        <f t="shared" si="6"/>
        <v>116</v>
      </c>
      <c r="Q238" s="1" t="str">
        <f>VLOOKUP(A238,Station_NRO!$A$2:$I$106,2,FALSE)</f>
        <v>Youngs Branch</v>
      </c>
      <c r="S238" s="1" t="str">
        <f>VLOOKUP(A238,Station_NRO!$A$2:$I$106,3,FALSE)</f>
        <v>Rt. 234</v>
      </c>
      <c r="T238" s="1" t="str">
        <f>VLOOKUP(A238,Station_NRO!$A$2:$I$106,9,FALSE)</f>
        <v>VAN-A21R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F388"/>
  <sheetViews>
    <sheetView topLeftCell="A52" workbookViewId="0">
      <selection activeCell="C82" sqref="C82"/>
    </sheetView>
  </sheetViews>
  <sheetFormatPr defaultRowHeight="11.25"/>
  <cols>
    <col min="1" max="1" width="14.42578125" style="1" bestFit="1" customWidth="1"/>
    <col min="2" max="2" width="26.42578125" style="1" bestFit="1" customWidth="1"/>
    <col min="3" max="3" width="61.85546875" style="1" bestFit="1" customWidth="1"/>
    <col min="4" max="4" width="9.140625" style="1"/>
    <col min="5" max="5" width="38.7109375" style="1" bestFit="1" customWidth="1"/>
    <col min="6" max="6" width="7.85546875" style="1" bestFit="1" customWidth="1"/>
    <col min="7" max="7" width="19.85546875" style="1" bestFit="1" customWidth="1"/>
    <col min="8" max="8" width="6.28515625" style="1" bestFit="1" customWidth="1"/>
    <col min="9" max="9" width="8.5703125" style="1" bestFit="1" customWidth="1"/>
    <col min="10" max="10" width="4.85546875" style="1" bestFit="1" customWidth="1"/>
    <col min="11" max="11" width="14.5703125" style="1" bestFit="1" customWidth="1"/>
    <col min="12" max="12" width="16.7109375" style="1" bestFit="1" customWidth="1"/>
    <col min="13" max="13" width="11" style="1" bestFit="1" customWidth="1"/>
    <col min="14" max="14" width="23.7109375" style="1" bestFit="1" customWidth="1"/>
    <col min="15" max="15" width="45" style="1" bestFit="1" customWidth="1"/>
    <col min="16" max="16" width="33.42578125" style="1" bestFit="1" customWidth="1"/>
    <col min="17" max="17" width="9.85546875" style="1" bestFit="1" customWidth="1"/>
    <col min="18" max="18" width="12.28515625" style="1" bestFit="1" customWidth="1"/>
    <col min="19" max="19" width="8.140625" style="1" bestFit="1" customWidth="1"/>
    <col min="20" max="20" width="10.85546875" style="1" bestFit="1" customWidth="1"/>
    <col min="21" max="21" width="4.5703125" style="1" bestFit="1" customWidth="1"/>
    <col min="22" max="22" width="22.140625" style="1" bestFit="1" customWidth="1"/>
    <col min="23" max="23" width="185.28515625" style="1" bestFit="1" customWidth="1"/>
    <col min="24" max="24" width="13.42578125" style="1" bestFit="1" customWidth="1"/>
    <col min="25" max="25" width="43.7109375" style="1" bestFit="1" customWidth="1"/>
    <col min="26" max="26" width="10.85546875" style="1" bestFit="1" customWidth="1"/>
    <col min="27" max="27" width="10.42578125" style="1" bestFit="1" customWidth="1"/>
    <col min="28" max="28" width="10.85546875" style="1" bestFit="1" customWidth="1"/>
    <col min="29" max="29" width="74" style="1" bestFit="1" customWidth="1"/>
    <col min="30" max="30" width="9" style="1" bestFit="1" customWidth="1"/>
    <col min="31" max="31" width="9.140625" style="1"/>
    <col min="32" max="32" width="9.140625" style="3"/>
    <col min="33" max="16384" width="9.140625" style="1"/>
  </cols>
  <sheetData>
    <row r="1" spans="1:30">
      <c r="A1" s="1" t="s">
        <v>0</v>
      </c>
      <c r="B1" s="1" t="s">
        <v>2</v>
      </c>
      <c r="C1" s="1" t="s">
        <v>181</v>
      </c>
      <c r="D1" s="1" t="s">
        <v>182</v>
      </c>
      <c r="E1" s="1" t="s">
        <v>183</v>
      </c>
      <c r="F1" s="1" t="s">
        <v>184</v>
      </c>
      <c r="G1" s="1" t="s">
        <v>185</v>
      </c>
      <c r="H1" s="1" t="s">
        <v>4</v>
      </c>
      <c r="I1" s="1" t="s">
        <v>186</v>
      </c>
      <c r="J1" s="1" t="s">
        <v>187</v>
      </c>
      <c r="K1" s="1" t="s">
        <v>188</v>
      </c>
      <c r="L1" s="1" t="s">
        <v>189</v>
      </c>
      <c r="M1" s="1" t="s">
        <v>474</v>
      </c>
      <c r="N1" s="1" t="s">
        <v>190</v>
      </c>
      <c r="O1" s="1" t="s">
        <v>191</v>
      </c>
      <c r="P1" s="1" t="s">
        <v>1</v>
      </c>
      <c r="Q1" s="1" t="s">
        <v>192</v>
      </c>
      <c r="R1" s="1" t="s">
        <v>193</v>
      </c>
      <c r="S1" s="1" t="s">
        <v>194</v>
      </c>
      <c r="T1" s="1" t="s">
        <v>195</v>
      </c>
      <c r="U1" s="1" t="s">
        <v>196</v>
      </c>
      <c r="V1" s="1" t="s">
        <v>197</v>
      </c>
      <c r="W1" s="1" t="s">
        <v>198</v>
      </c>
      <c r="X1" s="1" t="s">
        <v>199</v>
      </c>
      <c r="Y1" s="1" t="s">
        <v>200</v>
      </c>
      <c r="Z1" s="1" t="s">
        <v>201</v>
      </c>
      <c r="AA1" s="1" t="s">
        <v>202</v>
      </c>
      <c r="AB1" s="1" t="s">
        <v>203</v>
      </c>
      <c r="AC1" s="1" t="s">
        <v>5</v>
      </c>
      <c r="AD1" s="1" t="s">
        <v>204</v>
      </c>
    </row>
    <row r="2" spans="1:30">
      <c r="A2" s="1" t="s">
        <v>78</v>
      </c>
      <c r="B2" s="1" t="s">
        <v>79</v>
      </c>
      <c r="C2" s="1" t="s">
        <v>207</v>
      </c>
      <c r="E2" s="1" t="s">
        <v>205</v>
      </c>
      <c r="F2" s="1" t="s">
        <v>208</v>
      </c>
      <c r="G2" s="1" t="s">
        <v>209</v>
      </c>
      <c r="H2" s="1" t="s">
        <v>9</v>
      </c>
      <c r="I2" s="1" t="s">
        <v>210</v>
      </c>
      <c r="J2" s="1">
        <v>3</v>
      </c>
      <c r="M2" s="1" t="s">
        <v>211</v>
      </c>
      <c r="N2" s="1" t="s">
        <v>212</v>
      </c>
      <c r="O2" s="1" t="s">
        <v>213</v>
      </c>
      <c r="P2" s="1" t="s">
        <v>7</v>
      </c>
      <c r="R2" s="1" t="s">
        <v>214</v>
      </c>
      <c r="V2" s="1" t="s">
        <v>215</v>
      </c>
      <c r="W2" s="1" t="s">
        <v>7</v>
      </c>
      <c r="Y2" s="1">
        <v>38.707943999999998</v>
      </c>
      <c r="Z2" s="1">
        <v>-77.166877999999997</v>
      </c>
      <c r="AD2" s="2">
        <v>38889</v>
      </c>
    </row>
    <row r="3" spans="1:30">
      <c r="A3" s="1" t="s">
        <v>80</v>
      </c>
      <c r="B3" s="1" t="s">
        <v>79</v>
      </c>
      <c r="C3" s="1" t="s">
        <v>216</v>
      </c>
      <c r="E3" s="1" t="s">
        <v>205</v>
      </c>
      <c r="F3" s="1" t="s">
        <v>208</v>
      </c>
      <c r="G3" s="1" t="s">
        <v>209</v>
      </c>
      <c r="H3" s="1" t="s">
        <v>9</v>
      </c>
      <c r="I3" s="1" t="s">
        <v>210</v>
      </c>
      <c r="J3" s="1">
        <v>3</v>
      </c>
      <c r="M3" s="1" t="s">
        <v>217</v>
      </c>
      <c r="N3" s="1" t="s">
        <v>219</v>
      </c>
      <c r="O3" s="1" t="s">
        <v>221</v>
      </c>
      <c r="R3" s="1" t="s">
        <v>214</v>
      </c>
      <c r="S3" s="1" t="s">
        <v>222</v>
      </c>
      <c r="V3" s="1" t="s">
        <v>215</v>
      </c>
      <c r="W3" s="1" t="s">
        <v>223</v>
      </c>
      <c r="Y3" s="1">
        <v>38.728333333333303</v>
      </c>
      <c r="Z3" s="1">
        <v>-77.203055555555494</v>
      </c>
      <c r="AD3" s="2">
        <v>36280</v>
      </c>
    </row>
    <row r="4" spans="1:30">
      <c r="A4" s="1" t="s">
        <v>81</v>
      </c>
      <c r="B4" s="1" t="s">
        <v>79</v>
      </c>
      <c r="C4" s="1" t="s">
        <v>224</v>
      </c>
      <c r="D4" s="1" t="s">
        <v>225</v>
      </c>
      <c r="E4" s="1" t="s">
        <v>205</v>
      </c>
      <c r="F4" s="1" t="s">
        <v>208</v>
      </c>
      <c r="G4" s="1" t="s">
        <v>226</v>
      </c>
      <c r="H4" s="1" t="s">
        <v>9</v>
      </c>
      <c r="I4" s="1" t="s">
        <v>210</v>
      </c>
      <c r="J4" s="1">
        <v>3</v>
      </c>
      <c r="M4" s="1" t="s">
        <v>217</v>
      </c>
      <c r="N4" s="1" t="s">
        <v>219</v>
      </c>
      <c r="O4" s="1" t="s">
        <v>221</v>
      </c>
      <c r="P4" s="1" t="s">
        <v>7</v>
      </c>
      <c r="R4" s="1" t="s">
        <v>214</v>
      </c>
      <c r="V4" s="1" t="s">
        <v>215</v>
      </c>
      <c r="W4" s="1" t="s">
        <v>7</v>
      </c>
      <c r="Y4" s="1">
        <v>38.761944</v>
      </c>
      <c r="Z4" s="1">
        <v>-77.207222000000002</v>
      </c>
      <c r="AD4" s="2">
        <v>39597</v>
      </c>
    </row>
    <row r="5" spans="1:30">
      <c r="A5" s="1" t="s">
        <v>82</v>
      </c>
      <c r="B5" s="1" t="s">
        <v>79</v>
      </c>
      <c r="C5" s="1" t="s">
        <v>227</v>
      </c>
      <c r="E5" s="1" t="s">
        <v>205</v>
      </c>
      <c r="F5" s="1" t="s">
        <v>208</v>
      </c>
      <c r="G5" s="1" t="s">
        <v>226</v>
      </c>
      <c r="H5" s="1" t="s">
        <v>9</v>
      </c>
      <c r="I5" s="1" t="s">
        <v>210</v>
      </c>
      <c r="M5" s="1" t="s">
        <v>217</v>
      </c>
      <c r="N5" s="1" t="s">
        <v>219</v>
      </c>
      <c r="O5" s="1" t="s">
        <v>221</v>
      </c>
      <c r="P5" s="1" t="s">
        <v>333</v>
      </c>
      <c r="R5" s="1" t="s">
        <v>214</v>
      </c>
      <c r="V5" s="1" t="s">
        <v>215</v>
      </c>
      <c r="W5" s="1" t="s">
        <v>228</v>
      </c>
      <c r="Y5" s="1">
        <v>38.811111111000002</v>
      </c>
      <c r="Z5" s="1">
        <v>-77.230555555999999</v>
      </c>
      <c r="AD5" s="2">
        <v>39139</v>
      </c>
    </row>
    <row r="6" spans="1:30">
      <c r="A6" s="1" t="s">
        <v>84</v>
      </c>
      <c r="B6" s="1" t="s">
        <v>85</v>
      </c>
      <c r="C6" s="1" t="s">
        <v>229</v>
      </c>
      <c r="E6" s="1" t="s">
        <v>205</v>
      </c>
      <c r="F6" s="1" t="s">
        <v>230</v>
      </c>
      <c r="G6" s="1" t="s">
        <v>231</v>
      </c>
      <c r="H6" s="1" t="s">
        <v>9</v>
      </c>
      <c r="I6" s="1" t="s">
        <v>232</v>
      </c>
      <c r="J6" s="1">
        <v>3</v>
      </c>
      <c r="M6" s="1" t="s">
        <v>217</v>
      </c>
      <c r="N6" s="1" t="s">
        <v>219</v>
      </c>
      <c r="O6" s="1" t="s">
        <v>221</v>
      </c>
      <c r="P6" s="1" t="s">
        <v>27</v>
      </c>
      <c r="R6" s="1" t="s">
        <v>231</v>
      </c>
      <c r="V6" s="1" t="s">
        <v>233</v>
      </c>
      <c r="W6" s="1" t="s">
        <v>234</v>
      </c>
      <c r="Y6" s="1">
        <v>38.490355000000001</v>
      </c>
      <c r="Z6" s="1">
        <v>-77.466395000000006</v>
      </c>
      <c r="AD6" s="2">
        <v>38420</v>
      </c>
    </row>
    <row r="7" spans="1:30">
      <c r="A7" s="1" t="s">
        <v>6</v>
      </c>
      <c r="B7" s="1" t="s">
        <v>8</v>
      </c>
      <c r="C7" s="1" t="s">
        <v>235</v>
      </c>
      <c r="E7" s="1" t="s">
        <v>205</v>
      </c>
      <c r="F7" s="1" t="s">
        <v>236</v>
      </c>
      <c r="G7" s="1" t="s">
        <v>237</v>
      </c>
      <c r="H7" s="1" t="s">
        <v>9</v>
      </c>
      <c r="I7" s="1" t="s">
        <v>238</v>
      </c>
      <c r="M7" s="1" t="s">
        <v>279</v>
      </c>
      <c r="N7" s="1" t="s">
        <v>247</v>
      </c>
      <c r="O7" s="1" t="s">
        <v>280</v>
      </c>
      <c r="P7" s="1" t="s">
        <v>7</v>
      </c>
      <c r="R7" s="1" t="s">
        <v>240</v>
      </c>
      <c r="V7" s="1" t="s">
        <v>241</v>
      </c>
      <c r="W7" s="1" t="s">
        <v>242</v>
      </c>
      <c r="Y7" s="1">
        <v>39.037385999999998</v>
      </c>
      <c r="Z7" s="1">
        <v>-77.722780999999998</v>
      </c>
      <c r="AD7" s="2">
        <v>40277</v>
      </c>
    </row>
    <row r="8" spans="1:30">
      <c r="A8" s="1" t="s">
        <v>86</v>
      </c>
      <c r="B8" s="1" t="s">
        <v>87</v>
      </c>
      <c r="C8" s="1" t="s">
        <v>243</v>
      </c>
      <c r="E8" s="1" t="s">
        <v>205</v>
      </c>
      <c r="F8" s="1" t="s">
        <v>208</v>
      </c>
      <c r="G8" s="1" t="s">
        <v>244</v>
      </c>
      <c r="H8" s="1" t="s">
        <v>9</v>
      </c>
      <c r="I8" s="1" t="s">
        <v>245</v>
      </c>
      <c r="M8" s="1" t="s">
        <v>246</v>
      </c>
      <c r="N8" s="1" t="s">
        <v>247</v>
      </c>
      <c r="O8" s="1" t="s">
        <v>248</v>
      </c>
      <c r="P8" s="1" t="s">
        <v>333</v>
      </c>
      <c r="R8" s="1" t="s">
        <v>214</v>
      </c>
      <c r="V8" s="1" t="s">
        <v>215</v>
      </c>
      <c r="W8" s="1" t="s">
        <v>228</v>
      </c>
      <c r="Y8" s="1">
        <v>38.855377777000001</v>
      </c>
      <c r="Z8" s="1">
        <v>-77.429786110999999</v>
      </c>
      <c r="AD8" s="2">
        <v>39141</v>
      </c>
    </row>
    <row r="9" spans="1:30">
      <c r="A9" s="1" t="s">
        <v>20</v>
      </c>
      <c r="B9" s="1" t="s">
        <v>21</v>
      </c>
      <c r="C9" s="1" t="s">
        <v>249</v>
      </c>
      <c r="E9" s="1" t="s">
        <v>205</v>
      </c>
      <c r="F9" s="1" t="s">
        <v>236</v>
      </c>
      <c r="G9" s="1" t="s">
        <v>250</v>
      </c>
      <c r="H9" s="1" t="s">
        <v>9</v>
      </c>
      <c r="I9" s="1" t="s">
        <v>251</v>
      </c>
      <c r="J9" s="1">
        <v>3</v>
      </c>
      <c r="M9" s="1" t="s">
        <v>246</v>
      </c>
      <c r="N9" s="1" t="s">
        <v>247</v>
      </c>
      <c r="O9" s="1" t="s">
        <v>248</v>
      </c>
      <c r="R9" s="1" t="s">
        <v>240</v>
      </c>
      <c r="V9" s="1" t="s">
        <v>252</v>
      </c>
      <c r="W9" s="1" t="s">
        <v>40</v>
      </c>
      <c r="Y9" s="1">
        <v>39.046666999999999</v>
      </c>
      <c r="Z9" s="1">
        <v>-77.432777999999999</v>
      </c>
      <c r="AD9" s="2">
        <v>38126</v>
      </c>
    </row>
    <row r="10" spans="1:30">
      <c r="A10" s="1" t="s">
        <v>22</v>
      </c>
      <c r="B10" s="1" t="s">
        <v>21</v>
      </c>
      <c r="C10" s="1" t="s">
        <v>253</v>
      </c>
      <c r="E10" s="1" t="s">
        <v>205</v>
      </c>
      <c r="F10" s="1" t="s">
        <v>236</v>
      </c>
      <c r="G10" s="1" t="s">
        <v>250</v>
      </c>
      <c r="H10" s="1" t="s">
        <v>9</v>
      </c>
      <c r="I10" s="1" t="s">
        <v>251</v>
      </c>
      <c r="J10" s="1">
        <v>3</v>
      </c>
      <c r="M10" s="1" t="s">
        <v>246</v>
      </c>
      <c r="N10" s="1" t="s">
        <v>247</v>
      </c>
      <c r="O10" s="1" t="s">
        <v>248</v>
      </c>
      <c r="P10" s="1" t="s">
        <v>7</v>
      </c>
      <c r="R10" s="1" t="s">
        <v>240</v>
      </c>
      <c r="V10" s="1" t="s">
        <v>215</v>
      </c>
      <c r="W10" s="1" t="s">
        <v>7</v>
      </c>
      <c r="Y10" s="1">
        <v>39.005833000000003</v>
      </c>
      <c r="Z10" s="1">
        <v>-77.460639</v>
      </c>
      <c r="AD10" s="2">
        <v>38420</v>
      </c>
    </row>
    <row r="11" spans="1:30">
      <c r="A11" s="1" t="s">
        <v>23</v>
      </c>
      <c r="B11" s="1" t="s">
        <v>21</v>
      </c>
      <c r="C11" s="1" t="s">
        <v>254</v>
      </c>
      <c r="E11" s="1" t="s">
        <v>205</v>
      </c>
      <c r="F11" s="1" t="s">
        <v>236</v>
      </c>
      <c r="G11" s="1" t="s">
        <v>255</v>
      </c>
      <c r="H11" s="1" t="s">
        <v>9</v>
      </c>
      <c r="I11" s="1" t="s">
        <v>251</v>
      </c>
      <c r="J11" s="1">
        <v>3</v>
      </c>
      <c r="M11" s="1" t="s">
        <v>256</v>
      </c>
      <c r="N11" s="1" t="s">
        <v>247</v>
      </c>
      <c r="O11" s="1" t="s">
        <v>257</v>
      </c>
      <c r="P11" s="1" t="s">
        <v>7</v>
      </c>
      <c r="R11" s="1" t="s">
        <v>240</v>
      </c>
      <c r="V11" s="1" t="s">
        <v>215</v>
      </c>
      <c r="W11" s="1" t="s">
        <v>7</v>
      </c>
      <c r="Y11" s="1">
        <v>38.959583000000002</v>
      </c>
      <c r="Z11" s="1">
        <v>-77.544278000000006</v>
      </c>
      <c r="AD11" s="2">
        <v>38420</v>
      </c>
    </row>
    <row r="12" spans="1:30">
      <c r="A12" s="1" t="s">
        <v>258</v>
      </c>
      <c r="B12" s="1" t="s">
        <v>21</v>
      </c>
      <c r="C12" s="1" t="s">
        <v>259</v>
      </c>
      <c r="E12" s="1" t="s">
        <v>205</v>
      </c>
      <c r="F12" s="1" t="s">
        <v>236</v>
      </c>
      <c r="G12" s="1" t="s">
        <v>255</v>
      </c>
      <c r="H12" s="1" t="s">
        <v>9</v>
      </c>
      <c r="I12" s="1" t="s">
        <v>251</v>
      </c>
      <c r="M12" s="1" t="s">
        <v>217</v>
      </c>
      <c r="N12" s="1" t="s">
        <v>219</v>
      </c>
      <c r="O12" s="1" t="s">
        <v>221</v>
      </c>
      <c r="P12" s="1" t="s">
        <v>27</v>
      </c>
      <c r="R12" s="1" t="s">
        <v>240</v>
      </c>
      <c r="V12" s="1" t="s">
        <v>260</v>
      </c>
      <c r="W12" s="1" t="s">
        <v>261</v>
      </c>
      <c r="Y12" s="1">
        <v>38.976719000000003</v>
      </c>
      <c r="Z12" s="1">
        <v>-77.583518999999995</v>
      </c>
      <c r="AD12" s="2">
        <v>40617</v>
      </c>
    </row>
    <row r="13" spans="1:30">
      <c r="A13" s="1" t="s">
        <v>88</v>
      </c>
      <c r="B13" s="1" t="s">
        <v>89</v>
      </c>
      <c r="C13" s="1" t="s">
        <v>262</v>
      </c>
      <c r="E13" s="1" t="s">
        <v>205</v>
      </c>
      <c r="F13" s="1" t="s">
        <v>208</v>
      </c>
      <c r="G13" s="1" t="s">
        <v>244</v>
      </c>
      <c r="H13" s="1" t="s">
        <v>9</v>
      </c>
      <c r="I13" s="1" t="s">
        <v>263</v>
      </c>
      <c r="J13" s="1">
        <v>5</v>
      </c>
      <c r="M13" s="1" t="s">
        <v>246</v>
      </c>
      <c r="N13" s="1" t="s">
        <v>247</v>
      </c>
      <c r="O13" s="1" t="s">
        <v>248</v>
      </c>
      <c r="P13" s="1" t="s">
        <v>27</v>
      </c>
      <c r="R13" s="1" t="s">
        <v>264</v>
      </c>
      <c r="V13" s="1" t="s">
        <v>215</v>
      </c>
      <c r="W13" s="1" t="s">
        <v>265</v>
      </c>
      <c r="Y13" s="1">
        <v>38.799244000000002</v>
      </c>
      <c r="Z13" s="1">
        <v>-77.440307000000004</v>
      </c>
      <c r="AD13" s="2">
        <v>38420</v>
      </c>
    </row>
    <row r="14" spans="1:30">
      <c r="A14" s="1" t="s">
        <v>90</v>
      </c>
      <c r="B14" s="1" t="s">
        <v>89</v>
      </c>
      <c r="C14" s="1" t="s">
        <v>266</v>
      </c>
      <c r="E14" s="1" t="s">
        <v>205</v>
      </c>
      <c r="F14" s="1" t="s">
        <v>208</v>
      </c>
      <c r="G14" s="1" t="s">
        <v>244</v>
      </c>
      <c r="H14" s="1" t="s">
        <v>9</v>
      </c>
      <c r="I14" s="1" t="s">
        <v>263</v>
      </c>
      <c r="J14" s="1">
        <v>5</v>
      </c>
      <c r="M14" s="1" t="s">
        <v>246</v>
      </c>
      <c r="N14" s="1" t="s">
        <v>247</v>
      </c>
      <c r="O14" s="1" t="s">
        <v>248</v>
      </c>
      <c r="R14" s="1" t="s">
        <v>264</v>
      </c>
      <c r="V14" s="1" t="s">
        <v>206</v>
      </c>
      <c r="W14" s="1" t="s">
        <v>267</v>
      </c>
      <c r="Y14" s="1">
        <v>38.801666666666598</v>
      </c>
      <c r="Z14" s="1">
        <v>-77.449444444444396</v>
      </c>
      <c r="AD14" s="2">
        <v>36280</v>
      </c>
    </row>
    <row r="15" spans="1:30">
      <c r="A15" s="1" t="s">
        <v>91</v>
      </c>
      <c r="B15" s="1" t="s">
        <v>89</v>
      </c>
      <c r="C15" s="1" t="s">
        <v>268</v>
      </c>
      <c r="E15" s="1" t="s">
        <v>205</v>
      </c>
      <c r="F15" s="1" t="s">
        <v>208</v>
      </c>
      <c r="G15" s="1" t="s">
        <v>244</v>
      </c>
      <c r="H15" s="1" t="s">
        <v>9</v>
      </c>
      <c r="I15" s="1" t="s">
        <v>263</v>
      </c>
      <c r="J15" s="1">
        <v>4</v>
      </c>
      <c r="M15" s="1" t="s">
        <v>246</v>
      </c>
      <c r="N15" s="1" t="s">
        <v>247</v>
      </c>
      <c r="O15" s="1" t="s">
        <v>248</v>
      </c>
      <c r="P15" s="1" t="s">
        <v>7</v>
      </c>
      <c r="R15" s="1" t="s">
        <v>264</v>
      </c>
      <c r="V15" s="1" t="s">
        <v>215</v>
      </c>
      <c r="W15" s="1" t="s">
        <v>269</v>
      </c>
      <c r="Y15" s="1">
        <v>38.797694</v>
      </c>
      <c r="Z15" s="1">
        <v>-77.459361000000001</v>
      </c>
      <c r="AD15" s="2">
        <v>38700</v>
      </c>
    </row>
    <row r="16" spans="1:30">
      <c r="A16" s="1" t="s">
        <v>92</v>
      </c>
      <c r="B16" s="1" t="s">
        <v>89</v>
      </c>
      <c r="C16" s="1" t="s">
        <v>270</v>
      </c>
      <c r="E16" s="1" t="s">
        <v>205</v>
      </c>
      <c r="F16" s="1" t="s">
        <v>208</v>
      </c>
      <c r="G16" s="1" t="s">
        <v>255</v>
      </c>
      <c r="H16" s="1" t="s">
        <v>9</v>
      </c>
      <c r="I16" s="1" t="s">
        <v>271</v>
      </c>
      <c r="J16" s="1">
        <v>3</v>
      </c>
      <c r="M16" s="1" t="s">
        <v>246</v>
      </c>
      <c r="N16" s="1" t="s">
        <v>247</v>
      </c>
      <c r="O16" s="1" t="s">
        <v>248</v>
      </c>
      <c r="R16" s="1" t="s">
        <v>264</v>
      </c>
      <c r="V16" s="1" t="s">
        <v>272</v>
      </c>
      <c r="W16" s="1" t="s">
        <v>7</v>
      </c>
      <c r="Y16" s="1">
        <v>38.889443999999997</v>
      </c>
      <c r="Z16" s="1">
        <v>-77.570555999999996</v>
      </c>
      <c r="AD16" s="2">
        <v>38355</v>
      </c>
    </row>
    <row r="17" spans="1:32">
      <c r="A17" s="1" t="s">
        <v>93</v>
      </c>
      <c r="B17" s="1" t="s">
        <v>25</v>
      </c>
      <c r="C17" s="1" t="s">
        <v>273</v>
      </c>
      <c r="E17" s="1" t="s">
        <v>205</v>
      </c>
      <c r="F17" s="1" t="s">
        <v>208</v>
      </c>
      <c r="G17" s="1" t="s">
        <v>274</v>
      </c>
      <c r="H17" s="1" t="s">
        <v>9</v>
      </c>
      <c r="I17" s="1" t="s">
        <v>271</v>
      </c>
      <c r="J17" s="1">
        <v>2</v>
      </c>
      <c r="M17" s="1" t="s">
        <v>246</v>
      </c>
      <c r="N17" s="1" t="s">
        <v>247</v>
      </c>
      <c r="O17" s="1" t="s">
        <v>248</v>
      </c>
      <c r="P17" s="1" t="s">
        <v>74</v>
      </c>
      <c r="R17" s="1" t="s">
        <v>264</v>
      </c>
      <c r="V17" s="1" t="s">
        <v>233</v>
      </c>
      <c r="W17" s="1" t="s">
        <v>275</v>
      </c>
      <c r="Y17" s="1">
        <v>38.826639</v>
      </c>
      <c r="Z17" s="1">
        <v>-77.594241999999994</v>
      </c>
      <c r="AD17" s="2">
        <v>37734</v>
      </c>
    </row>
    <row r="18" spans="1:32">
      <c r="A18" s="1" t="s">
        <v>94</v>
      </c>
      <c r="B18" s="1" t="s">
        <v>25</v>
      </c>
      <c r="C18" s="1" t="s">
        <v>276</v>
      </c>
      <c r="E18" s="1" t="s">
        <v>205</v>
      </c>
      <c r="F18" s="1" t="s">
        <v>208</v>
      </c>
      <c r="G18" s="1" t="s">
        <v>274</v>
      </c>
      <c r="H18" s="1" t="s">
        <v>9</v>
      </c>
      <c r="I18" s="1" t="s">
        <v>271</v>
      </c>
      <c r="J18" s="1">
        <v>2</v>
      </c>
      <c r="M18" s="1" t="s">
        <v>246</v>
      </c>
      <c r="N18" s="1" t="s">
        <v>247</v>
      </c>
      <c r="O18" s="1" t="s">
        <v>248</v>
      </c>
      <c r="P18" s="1" t="s">
        <v>74</v>
      </c>
      <c r="R18" s="1" t="s">
        <v>264</v>
      </c>
      <c r="V18" s="1" t="s">
        <v>206</v>
      </c>
      <c r="W18" s="1" t="s">
        <v>475</v>
      </c>
      <c r="Y18" s="1">
        <v>38.830333299999999</v>
      </c>
      <c r="Z18" s="1">
        <v>-77.597805600000001</v>
      </c>
      <c r="AD18" s="2">
        <v>39888</v>
      </c>
    </row>
    <row r="19" spans="1:32">
      <c r="A19" s="1" t="s">
        <v>24</v>
      </c>
      <c r="B19" s="1" t="s">
        <v>25</v>
      </c>
      <c r="C19" s="1" t="s">
        <v>277</v>
      </c>
      <c r="E19" s="1" t="s">
        <v>205</v>
      </c>
      <c r="F19" s="1" t="s">
        <v>208</v>
      </c>
      <c r="G19" s="1" t="s">
        <v>278</v>
      </c>
      <c r="H19" s="1" t="s">
        <v>9</v>
      </c>
      <c r="I19" s="1" t="s">
        <v>271</v>
      </c>
      <c r="J19" s="1">
        <v>2</v>
      </c>
      <c r="M19" s="1" t="s">
        <v>279</v>
      </c>
      <c r="N19" s="1" t="s">
        <v>247</v>
      </c>
      <c r="O19" s="1" t="s">
        <v>280</v>
      </c>
      <c r="R19" s="1" t="s">
        <v>264</v>
      </c>
      <c r="V19" s="1" t="s">
        <v>281</v>
      </c>
      <c r="W19" s="1" t="s">
        <v>282</v>
      </c>
      <c r="Y19" s="1">
        <v>38.870249999999999</v>
      </c>
      <c r="Z19" s="1">
        <v>-77.683999999999997</v>
      </c>
      <c r="AD19" s="2">
        <v>37473</v>
      </c>
    </row>
    <row r="20" spans="1:32">
      <c r="A20" s="1" t="s">
        <v>95</v>
      </c>
      <c r="B20" s="1" t="s">
        <v>96</v>
      </c>
      <c r="C20" s="1" t="s">
        <v>283</v>
      </c>
      <c r="E20" s="1" t="s">
        <v>205</v>
      </c>
      <c r="F20" s="1" t="s">
        <v>236</v>
      </c>
      <c r="G20" s="1" t="s">
        <v>284</v>
      </c>
      <c r="H20" s="1" t="s">
        <v>9</v>
      </c>
      <c r="I20" s="1" t="s">
        <v>285</v>
      </c>
      <c r="J20" s="1">
        <v>2</v>
      </c>
      <c r="M20" s="1" t="s">
        <v>279</v>
      </c>
      <c r="N20" s="1" t="s">
        <v>247</v>
      </c>
      <c r="O20" s="1" t="s">
        <v>280</v>
      </c>
      <c r="P20" s="1" t="s">
        <v>74</v>
      </c>
      <c r="R20" s="1" t="s">
        <v>214</v>
      </c>
      <c r="V20" s="1" t="s">
        <v>215</v>
      </c>
      <c r="W20" s="1" t="s">
        <v>286</v>
      </c>
      <c r="Y20" s="1">
        <v>38.987548888888</v>
      </c>
      <c r="Z20" s="1">
        <v>-77.293457777770001</v>
      </c>
      <c r="AD20" s="2">
        <v>37040</v>
      </c>
    </row>
    <row r="21" spans="1:32">
      <c r="A21" s="1" t="s">
        <v>97</v>
      </c>
      <c r="B21" s="1" t="s">
        <v>28</v>
      </c>
      <c r="C21" s="1" t="s">
        <v>287</v>
      </c>
      <c r="E21" s="1" t="s">
        <v>205</v>
      </c>
      <c r="F21" s="1" t="s">
        <v>236</v>
      </c>
      <c r="G21" s="1" t="s">
        <v>288</v>
      </c>
      <c r="H21" s="1" t="s">
        <v>9</v>
      </c>
      <c r="I21" s="1" t="s">
        <v>289</v>
      </c>
      <c r="J21" s="1">
        <v>4</v>
      </c>
      <c r="M21" s="1" t="s">
        <v>279</v>
      </c>
      <c r="N21" s="1" t="s">
        <v>247</v>
      </c>
      <c r="O21" s="1" t="s">
        <v>280</v>
      </c>
      <c r="P21" s="1" t="s">
        <v>27</v>
      </c>
      <c r="R21" s="1" t="s">
        <v>240</v>
      </c>
      <c r="V21" s="1" t="s">
        <v>290</v>
      </c>
      <c r="W21" s="1" t="s">
        <v>291</v>
      </c>
      <c r="Y21" s="1">
        <v>39.260550000000002</v>
      </c>
      <c r="Z21" s="1">
        <v>-77.569199999999995</v>
      </c>
      <c r="AD21" s="2">
        <v>39491</v>
      </c>
    </row>
    <row r="22" spans="1:32">
      <c r="A22" s="1" t="s">
        <v>26</v>
      </c>
      <c r="B22" s="1" t="s">
        <v>28</v>
      </c>
      <c r="C22" s="1" t="s">
        <v>292</v>
      </c>
      <c r="E22" s="1" t="s">
        <v>205</v>
      </c>
      <c r="F22" s="1" t="s">
        <v>236</v>
      </c>
      <c r="G22" s="1" t="s">
        <v>288</v>
      </c>
      <c r="H22" s="1" t="s">
        <v>9</v>
      </c>
      <c r="I22" s="1" t="s">
        <v>289</v>
      </c>
      <c r="J22" s="1">
        <v>4</v>
      </c>
      <c r="M22" s="1" t="s">
        <v>279</v>
      </c>
      <c r="N22" s="1" t="s">
        <v>247</v>
      </c>
      <c r="O22" s="1" t="s">
        <v>280</v>
      </c>
      <c r="P22" s="1" t="s">
        <v>27</v>
      </c>
      <c r="R22" s="1" t="s">
        <v>240</v>
      </c>
      <c r="W22" s="1" t="s">
        <v>293</v>
      </c>
      <c r="Y22" s="1">
        <v>39.2577</v>
      </c>
      <c r="Z22" s="1">
        <v>-77.5685</v>
      </c>
      <c r="AD22" s="2">
        <v>40984</v>
      </c>
    </row>
    <row r="23" spans="1:32">
      <c r="A23" s="1" t="s">
        <v>98</v>
      </c>
      <c r="B23" s="1" t="s">
        <v>28</v>
      </c>
      <c r="C23" s="1" t="s">
        <v>294</v>
      </c>
      <c r="E23" s="1" t="s">
        <v>205</v>
      </c>
      <c r="F23" s="1" t="s">
        <v>236</v>
      </c>
      <c r="G23" s="1" t="s">
        <v>295</v>
      </c>
      <c r="H23" s="1" t="s">
        <v>9</v>
      </c>
      <c r="I23" s="1" t="s">
        <v>289</v>
      </c>
      <c r="J23" s="1">
        <v>3</v>
      </c>
      <c r="M23" s="1" t="s">
        <v>279</v>
      </c>
      <c r="N23" s="1" t="s">
        <v>247</v>
      </c>
      <c r="O23" s="1" t="s">
        <v>280</v>
      </c>
      <c r="R23" s="1" t="s">
        <v>240</v>
      </c>
      <c r="V23" s="1" t="s">
        <v>296</v>
      </c>
      <c r="W23" s="1" t="s">
        <v>297</v>
      </c>
      <c r="Y23" s="1">
        <v>39.255000000000003</v>
      </c>
      <c r="Z23" s="1">
        <v>-77.576666666666597</v>
      </c>
      <c r="AD23" s="2">
        <v>36280</v>
      </c>
    </row>
    <row r="24" spans="1:32">
      <c r="A24" s="1" t="s">
        <v>99</v>
      </c>
      <c r="B24" s="1" t="s">
        <v>100</v>
      </c>
      <c r="C24" s="1" t="s">
        <v>298</v>
      </c>
      <c r="E24" s="1" t="s">
        <v>205</v>
      </c>
      <c r="F24" s="1" t="s">
        <v>299</v>
      </c>
      <c r="G24" s="1" t="s">
        <v>300</v>
      </c>
      <c r="H24" s="1" t="s">
        <v>9</v>
      </c>
      <c r="I24" s="1" t="s">
        <v>301</v>
      </c>
      <c r="J24" s="1">
        <v>5</v>
      </c>
      <c r="M24" s="1" t="s">
        <v>246</v>
      </c>
      <c r="N24" s="1" t="s">
        <v>247</v>
      </c>
      <c r="O24" s="1" t="s">
        <v>248</v>
      </c>
      <c r="P24" s="1" t="s">
        <v>27</v>
      </c>
      <c r="R24" s="1" t="s">
        <v>264</v>
      </c>
      <c r="V24" s="1" t="s">
        <v>302</v>
      </c>
      <c r="W24" s="1" t="s">
        <v>303</v>
      </c>
      <c r="Y24" s="1">
        <v>38.656219999999998</v>
      </c>
      <c r="Z24" s="1">
        <v>-77.510199999999998</v>
      </c>
      <c r="AD24" s="2">
        <v>39491</v>
      </c>
    </row>
    <row r="25" spans="1:32">
      <c r="A25" s="1" t="s">
        <v>101</v>
      </c>
      <c r="B25" s="1" t="s">
        <v>100</v>
      </c>
      <c r="C25" s="1" t="s">
        <v>304</v>
      </c>
      <c r="E25" s="1" t="s">
        <v>205</v>
      </c>
      <c r="F25" s="1" t="s">
        <v>208</v>
      </c>
      <c r="G25" s="1" t="s">
        <v>305</v>
      </c>
      <c r="H25" s="1" t="s">
        <v>9</v>
      </c>
      <c r="I25" s="1" t="s">
        <v>306</v>
      </c>
      <c r="J25" s="1">
        <v>2</v>
      </c>
      <c r="M25" s="1" t="s">
        <v>256</v>
      </c>
      <c r="N25" s="1" t="s">
        <v>247</v>
      </c>
      <c r="O25" s="1" t="s">
        <v>257</v>
      </c>
      <c r="R25" s="1" t="s">
        <v>307</v>
      </c>
      <c r="V25" s="1" t="s">
        <v>308</v>
      </c>
      <c r="W25" s="1" t="s">
        <v>309</v>
      </c>
      <c r="Y25" s="1">
        <v>38.636388888888803</v>
      </c>
      <c r="Z25" s="1">
        <v>-77.625</v>
      </c>
      <c r="AD25" s="2">
        <v>36280</v>
      </c>
    </row>
    <row r="26" spans="1:32">
      <c r="A26" s="1" t="s">
        <v>29</v>
      </c>
      <c r="B26" s="1" t="s">
        <v>30</v>
      </c>
      <c r="C26" s="1" t="s">
        <v>310</v>
      </c>
      <c r="E26" s="1" t="s">
        <v>205</v>
      </c>
      <c r="F26" s="1" t="s">
        <v>230</v>
      </c>
      <c r="G26" s="1" t="s">
        <v>311</v>
      </c>
      <c r="H26" s="1" t="s">
        <v>9</v>
      </c>
      <c r="I26" s="1" t="s">
        <v>312</v>
      </c>
      <c r="J26" s="1">
        <v>3</v>
      </c>
      <c r="M26" s="1" t="s">
        <v>313</v>
      </c>
      <c r="N26" s="1" t="s">
        <v>212</v>
      </c>
      <c r="O26" s="1" t="s">
        <v>314</v>
      </c>
      <c r="P26" s="1" t="s">
        <v>27</v>
      </c>
      <c r="R26" s="1" t="s">
        <v>231</v>
      </c>
      <c r="W26" s="1" t="s">
        <v>315</v>
      </c>
      <c r="Y26" s="1">
        <v>38.518894439999997</v>
      </c>
      <c r="Z26" s="1">
        <v>-77.358997220000006</v>
      </c>
      <c r="AD26" s="2">
        <v>39849</v>
      </c>
    </row>
    <row r="27" spans="1:32">
      <c r="A27" s="1" t="s">
        <v>34</v>
      </c>
      <c r="B27" s="1" t="s">
        <v>36</v>
      </c>
      <c r="C27" s="1" t="s">
        <v>316</v>
      </c>
      <c r="E27" s="1" t="s">
        <v>205</v>
      </c>
      <c r="F27" s="1" t="s">
        <v>236</v>
      </c>
      <c r="G27" s="1" t="s">
        <v>295</v>
      </c>
      <c r="H27" s="1" t="s">
        <v>9</v>
      </c>
      <c r="I27" s="1" t="s">
        <v>289</v>
      </c>
      <c r="J27" s="1">
        <v>2</v>
      </c>
      <c r="M27" s="1" t="s">
        <v>476</v>
      </c>
      <c r="N27" s="1" t="s">
        <v>247</v>
      </c>
      <c r="O27" s="1" t="s">
        <v>477</v>
      </c>
      <c r="P27" s="1" t="s">
        <v>35</v>
      </c>
      <c r="R27" s="1" t="s">
        <v>240</v>
      </c>
      <c r="V27" s="1" t="s">
        <v>317</v>
      </c>
      <c r="W27" s="1" t="s">
        <v>318</v>
      </c>
      <c r="Y27" s="1">
        <v>39.243277999999997</v>
      </c>
      <c r="Z27" s="1">
        <v>-77.519694000000001</v>
      </c>
      <c r="AD27" s="2">
        <v>40254</v>
      </c>
    </row>
    <row r="28" spans="1:32">
      <c r="A28" s="1" t="s">
        <v>102</v>
      </c>
      <c r="B28" s="1" t="s">
        <v>103</v>
      </c>
      <c r="C28" s="1" t="s">
        <v>319</v>
      </c>
      <c r="E28" s="1" t="s">
        <v>205</v>
      </c>
      <c r="F28" s="1" t="s">
        <v>236</v>
      </c>
      <c r="G28" s="1" t="s">
        <v>284</v>
      </c>
      <c r="H28" s="1" t="s">
        <v>9</v>
      </c>
      <c r="I28" s="1" t="s">
        <v>285</v>
      </c>
      <c r="M28" s="1" t="s">
        <v>217</v>
      </c>
      <c r="N28" s="1" t="s">
        <v>219</v>
      </c>
      <c r="O28" s="1" t="s">
        <v>221</v>
      </c>
      <c r="P28" s="1" t="s">
        <v>333</v>
      </c>
      <c r="R28" s="1" t="s">
        <v>214</v>
      </c>
      <c r="V28" s="1" t="s">
        <v>215</v>
      </c>
      <c r="W28" s="1" t="s">
        <v>228</v>
      </c>
      <c r="Y28" s="1">
        <v>38.956652777000002</v>
      </c>
      <c r="Z28" s="1">
        <v>-77.334975</v>
      </c>
      <c r="AD28" s="2">
        <v>39141</v>
      </c>
    </row>
    <row r="29" spans="1:32">
      <c r="A29" s="1" t="s">
        <v>104</v>
      </c>
      <c r="B29" s="1" t="s">
        <v>105</v>
      </c>
      <c r="C29" s="1" t="s">
        <v>320</v>
      </c>
      <c r="E29" s="1" t="s">
        <v>205</v>
      </c>
      <c r="F29" s="1" t="s">
        <v>236</v>
      </c>
      <c r="G29" s="1" t="s">
        <v>237</v>
      </c>
      <c r="H29" s="1" t="s">
        <v>9</v>
      </c>
      <c r="I29" s="1" t="s">
        <v>321</v>
      </c>
      <c r="J29" s="1">
        <v>2</v>
      </c>
      <c r="N29" s="1" t="s">
        <v>239</v>
      </c>
      <c r="R29" s="1" t="s">
        <v>35</v>
      </c>
      <c r="T29" s="1" t="s">
        <v>240</v>
      </c>
      <c r="X29" s="1" t="s">
        <v>322</v>
      </c>
      <c r="Y29" s="1" t="s">
        <v>323</v>
      </c>
      <c r="AA29" s="1">
        <v>39.091943999999998</v>
      </c>
      <c r="AB29" s="1">
        <v>-77.682500000000005</v>
      </c>
      <c r="AF29" s="3">
        <v>40254</v>
      </c>
    </row>
    <row r="30" spans="1:32">
      <c r="A30" s="1" t="s">
        <v>106</v>
      </c>
      <c r="B30" s="1" t="s">
        <v>107</v>
      </c>
      <c r="C30" s="1" t="s">
        <v>324</v>
      </c>
      <c r="E30" s="1" t="s">
        <v>205</v>
      </c>
      <c r="F30" s="1" t="s">
        <v>236</v>
      </c>
      <c r="G30" s="1" t="s">
        <v>325</v>
      </c>
      <c r="H30" s="1" t="s">
        <v>9</v>
      </c>
      <c r="I30" s="1" t="s">
        <v>326</v>
      </c>
      <c r="J30" s="1">
        <v>2</v>
      </c>
      <c r="M30" s="1" t="s">
        <v>279</v>
      </c>
      <c r="N30" s="1" t="s">
        <v>247</v>
      </c>
      <c r="O30" s="1" t="s">
        <v>280</v>
      </c>
      <c r="P30" s="1" t="s">
        <v>27</v>
      </c>
      <c r="R30" s="1" t="s">
        <v>240</v>
      </c>
      <c r="V30" s="1" t="s">
        <v>290</v>
      </c>
      <c r="W30" s="1" t="s">
        <v>327</v>
      </c>
      <c r="Y30" s="1">
        <v>38.887749999999997</v>
      </c>
      <c r="Z30" s="1">
        <v>-77.838350000000005</v>
      </c>
      <c r="AD30" s="2">
        <v>38803</v>
      </c>
    </row>
    <row r="31" spans="1:32">
      <c r="A31" s="1" t="s">
        <v>37</v>
      </c>
      <c r="B31" s="1" t="s">
        <v>38</v>
      </c>
      <c r="C31" s="1" t="s">
        <v>328</v>
      </c>
      <c r="E31" s="1" t="s">
        <v>205</v>
      </c>
      <c r="F31" s="1" t="s">
        <v>208</v>
      </c>
      <c r="G31" s="1" t="s">
        <v>244</v>
      </c>
      <c r="H31" s="1" t="s">
        <v>9</v>
      </c>
      <c r="I31" s="1" t="s">
        <v>245</v>
      </c>
      <c r="J31" s="1">
        <v>4</v>
      </c>
      <c r="M31" s="1" t="s">
        <v>246</v>
      </c>
      <c r="N31" s="1" t="s">
        <v>247</v>
      </c>
      <c r="O31" s="1" t="s">
        <v>248</v>
      </c>
      <c r="P31" s="1" t="s">
        <v>27</v>
      </c>
      <c r="R31" s="1" t="s">
        <v>214</v>
      </c>
      <c r="W31" s="1" t="s">
        <v>329</v>
      </c>
      <c r="Y31" s="1">
        <v>38.841465329999998</v>
      </c>
      <c r="Z31" s="1">
        <v>-77.463786909999996</v>
      </c>
      <c r="AD31" s="2">
        <v>39849</v>
      </c>
    </row>
    <row r="32" spans="1:32">
      <c r="A32" s="1" t="s">
        <v>330</v>
      </c>
      <c r="B32" s="1" t="s">
        <v>331</v>
      </c>
      <c r="C32" s="1" t="s">
        <v>332</v>
      </c>
      <c r="E32" s="1" t="s">
        <v>205</v>
      </c>
      <c r="F32" s="1" t="s">
        <v>208</v>
      </c>
      <c r="G32" s="1" t="s">
        <v>214</v>
      </c>
      <c r="H32" s="1" t="s">
        <v>9</v>
      </c>
      <c r="I32" s="1" t="s">
        <v>210</v>
      </c>
      <c r="M32" s="1" t="s">
        <v>217</v>
      </c>
      <c r="N32" s="1" t="s">
        <v>219</v>
      </c>
      <c r="O32" s="1" t="s">
        <v>221</v>
      </c>
      <c r="P32" s="1" t="s">
        <v>333</v>
      </c>
      <c r="R32" s="1" t="s">
        <v>214</v>
      </c>
      <c r="V32" s="1" t="s">
        <v>215</v>
      </c>
      <c r="W32" s="1" t="s">
        <v>228</v>
      </c>
      <c r="Y32" s="1">
        <v>38.845044444000003</v>
      </c>
      <c r="Z32" s="1">
        <v>-77.301508333000001</v>
      </c>
      <c r="AD32" s="2">
        <v>39141</v>
      </c>
    </row>
    <row r="33" spans="1:32">
      <c r="A33" s="1" t="s">
        <v>108</v>
      </c>
      <c r="B33" s="1" t="s">
        <v>109</v>
      </c>
      <c r="C33" s="1" t="s">
        <v>334</v>
      </c>
      <c r="E33" s="1" t="s">
        <v>205</v>
      </c>
      <c r="F33" s="1" t="s">
        <v>208</v>
      </c>
      <c r="G33" s="1" t="s">
        <v>335</v>
      </c>
      <c r="H33" s="1" t="s">
        <v>9</v>
      </c>
      <c r="I33" s="1" t="s">
        <v>336</v>
      </c>
      <c r="J33" s="1">
        <v>1</v>
      </c>
      <c r="M33" s="1" t="s">
        <v>279</v>
      </c>
      <c r="N33" s="1" t="s">
        <v>247</v>
      </c>
      <c r="O33" s="1" t="s">
        <v>280</v>
      </c>
      <c r="R33" s="1" t="s">
        <v>214</v>
      </c>
      <c r="V33" s="1" t="s">
        <v>233</v>
      </c>
      <c r="W33" s="1" t="s">
        <v>337</v>
      </c>
      <c r="Y33" s="1">
        <v>38.963833000000001</v>
      </c>
      <c r="Z33" s="1">
        <v>-77.174194</v>
      </c>
      <c r="AD33" s="2">
        <v>39961</v>
      </c>
    </row>
    <row r="34" spans="1:32">
      <c r="A34" s="1" t="s">
        <v>110</v>
      </c>
      <c r="B34" s="1" t="s">
        <v>111</v>
      </c>
      <c r="C34" s="1" t="s">
        <v>338</v>
      </c>
      <c r="E34" s="1" t="s">
        <v>205</v>
      </c>
      <c r="F34" s="1" t="s">
        <v>236</v>
      </c>
      <c r="G34" s="1" t="s">
        <v>335</v>
      </c>
      <c r="H34" s="1" t="s">
        <v>9</v>
      </c>
      <c r="I34" s="1" t="s">
        <v>285</v>
      </c>
      <c r="J34" s="1">
        <v>3</v>
      </c>
      <c r="M34" s="1" t="s">
        <v>279</v>
      </c>
      <c r="N34" s="1" t="s">
        <v>247</v>
      </c>
      <c r="O34" s="1" t="s">
        <v>280</v>
      </c>
      <c r="R34" s="1" t="s">
        <v>214</v>
      </c>
      <c r="V34" s="1" t="s">
        <v>215</v>
      </c>
      <c r="W34" s="1" t="s">
        <v>339</v>
      </c>
      <c r="Y34" s="1">
        <v>38.975777999999998</v>
      </c>
      <c r="Z34" s="1">
        <v>-77.244956000000002</v>
      </c>
      <c r="AD34" s="2">
        <v>36280</v>
      </c>
    </row>
    <row r="35" spans="1:32">
      <c r="A35" s="1" t="s">
        <v>112</v>
      </c>
      <c r="B35" s="1" t="s">
        <v>111</v>
      </c>
      <c r="C35" s="1" t="s">
        <v>340</v>
      </c>
      <c r="E35" s="1" t="s">
        <v>205</v>
      </c>
      <c r="F35" s="1" t="s">
        <v>236</v>
      </c>
      <c r="G35" s="1" t="s">
        <v>335</v>
      </c>
      <c r="H35" s="1" t="s">
        <v>9</v>
      </c>
      <c r="I35" s="1" t="s">
        <v>285</v>
      </c>
      <c r="J35" s="1">
        <v>3</v>
      </c>
      <c r="M35" s="1" t="s">
        <v>279</v>
      </c>
      <c r="N35" s="1" t="s">
        <v>247</v>
      </c>
      <c r="O35" s="1" t="s">
        <v>280</v>
      </c>
      <c r="R35" s="1" t="s">
        <v>214</v>
      </c>
      <c r="V35" s="1" t="s">
        <v>215</v>
      </c>
      <c r="W35" s="1" t="s">
        <v>339</v>
      </c>
      <c r="Y35" s="1">
        <v>38.975555555555502</v>
      </c>
      <c r="Z35" s="1">
        <v>-77.245833333333294</v>
      </c>
      <c r="AD35" s="2">
        <v>36280</v>
      </c>
    </row>
    <row r="36" spans="1:32">
      <c r="A36" s="1" t="s">
        <v>113</v>
      </c>
      <c r="B36" s="1" t="s">
        <v>111</v>
      </c>
      <c r="C36" s="1" t="s">
        <v>341</v>
      </c>
      <c r="E36" s="1" t="s">
        <v>205</v>
      </c>
      <c r="F36" s="1" t="s">
        <v>236</v>
      </c>
      <c r="G36" s="1" t="s">
        <v>284</v>
      </c>
      <c r="H36" s="1" t="s">
        <v>9</v>
      </c>
      <c r="I36" s="1" t="s">
        <v>285</v>
      </c>
      <c r="J36" s="1">
        <v>2</v>
      </c>
      <c r="M36" s="1" t="s">
        <v>279</v>
      </c>
      <c r="N36" s="1" t="s">
        <v>247</v>
      </c>
      <c r="O36" s="1" t="s">
        <v>280</v>
      </c>
      <c r="P36" s="1" t="s">
        <v>7</v>
      </c>
      <c r="R36" s="1" t="s">
        <v>214</v>
      </c>
      <c r="V36" s="1" t="s">
        <v>215</v>
      </c>
      <c r="W36" s="1" t="s">
        <v>7</v>
      </c>
      <c r="Y36" s="1">
        <v>38.953333000000001</v>
      </c>
      <c r="Z36" s="1">
        <v>-77.291388999999995</v>
      </c>
      <c r="AD36" s="2">
        <v>38889</v>
      </c>
    </row>
    <row r="37" spans="1:32">
      <c r="A37" s="1" t="s">
        <v>114</v>
      </c>
      <c r="B37" s="1" t="s">
        <v>111</v>
      </c>
      <c r="C37" s="1" t="s">
        <v>342</v>
      </c>
      <c r="E37" s="1" t="s">
        <v>205</v>
      </c>
      <c r="F37" s="1" t="s">
        <v>236</v>
      </c>
      <c r="G37" s="1" t="s">
        <v>284</v>
      </c>
      <c r="H37" s="1" t="s">
        <v>9</v>
      </c>
      <c r="I37" s="1" t="s">
        <v>285</v>
      </c>
      <c r="J37" s="1">
        <v>2</v>
      </c>
      <c r="M37" s="1" t="s">
        <v>217</v>
      </c>
      <c r="N37" s="1" t="s">
        <v>219</v>
      </c>
      <c r="O37" s="1" t="s">
        <v>221</v>
      </c>
      <c r="P37" s="1" t="s">
        <v>7</v>
      </c>
      <c r="R37" s="1" t="s">
        <v>214</v>
      </c>
      <c r="V37" s="1" t="s">
        <v>215</v>
      </c>
      <c r="W37" s="1" t="s">
        <v>7</v>
      </c>
      <c r="Y37" s="1">
        <v>38.903500000000001</v>
      </c>
      <c r="Z37" s="1">
        <v>-77.318860999999998</v>
      </c>
      <c r="AD37" s="2">
        <v>38889</v>
      </c>
    </row>
    <row r="38" spans="1:32">
      <c r="A38" s="1" t="s">
        <v>115</v>
      </c>
      <c r="B38" s="1" t="s">
        <v>111</v>
      </c>
      <c r="C38" s="1" t="s">
        <v>343</v>
      </c>
      <c r="E38" s="1" t="s">
        <v>205</v>
      </c>
      <c r="F38" s="1" t="s">
        <v>236</v>
      </c>
      <c r="G38" s="1" t="s">
        <v>284</v>
      </c>
      <c r="H38" s="1" t="s">
        <v>9</v>
      </c>
      <c r="I38" s="1" t="s">
        <v>285</v>
      </c>
      <c r="J38" s="1">
        <v>3</v>
      </c>
      <c r="M38" s="1" t="s">
        <v>217</v>
      </c>
      <c r="N38" s="1" t="s">
        <v>219</v>
      </c>
      <c r="O38" s="1" t="s">
        <v>221</v>
      </c>
      <c r="P38" s="1" t="s">
        <v>27</v>
      </c>
      <c r="R38" s="1" t="s">
        <v>214</v>
      </c>
      <c r="V38" s="1" t="s">
        <v>215</v>
      </c>
      <c r="W38" s="1" t="s">
        <v>286</v>
      </c>
      <c r="Y38" s="1">
        <v>38.902839999999998</v>
      </c>
      <c r="Z38" s="1">
        <v>-77.317490000000006</v>
      </c>
      <c r="AD38" s="2">
        <v>37396</v>
      </c>
    </row>
    <row r="39" spans="1:32">
      <c r="A39" s="1" t="s">
        <v>39</v>
      </c>
      <c r="B39" s="1" t="s">
        <v>41</v>
      </c>
      <c r="C39" s="1" t="s">
        <v>344</v>
      </c>
      <c r="E39" s="1" t="s">
        <v>205</v>
      </c>
      <c r="F39" s="1" t="s">
        <v>208</v>
      </c>
      <c r="G39" s="1" t="s">
        <v>244</v>
      </c>
      <c r="H39" s="1" t="s">
        <v>9</v>
      </c>
      <c r="I39" s="1" t="s">
        <v>245</v>
      </c>
      <c r="J39" s="1">
        <v>3</v>
      </c>
      <c r="M39" s="1" t="s">
        <v>246</v>
      </c>
      <c r="N39" s="1" t="s">
        <v>247</v>
      </c>
      <c r="O39" s="1" t="s">
        <v>248</v>
      </c>
      <c r="P39" s="1" t="s">
        <v>40</v>
      </c>
      <c r="R39" s="1" t="s">
        <v>214</v>
      </c>
      <c r="V39" s="1" t="s">
        <v>345</v>
      </c>
      <c r="W39" s="1" t="s">
        <v>337</v>
      </c>
      <c r="Y39" s="1">
        <v>38.871299999999998</v>
      </c>
      <c r="Z39" s="1">
        <v>-77.494200000000006</v>
      </c>
      <c r="AD39" s="2">
        <v>40984</v>
      </c>
    </row>
    <row r="40" spans="1:32">
      <c r="A40" s="1" t="s">
        <v>116</v>
      </c>
      <c r="B40" s="1" t="s">
        <v>117</v>
      </c>
      <c r="C40" s="1" t="s">
        <v>346</v>
      </c>
      <c r="E40" s="1" t="s">
        <v>205</v>
      </c>
      <c r="F40" s="1" t="s">
        <v>208</v>
      </c>
      <c r="G40" s="1" t="s">
        <v>347</v>
      </c>
      <c r="H40" s="1" t="s">
        <v>9</v>
      </c>
      <c r="I40" s="1" t="s">
        <v>301</v>
      </c>
      <c r="J40" s="1">
        <v>2</v>
      </c>
      <c r="M40" s="1" t="s">
        <v>256</v>
      </c>
      <c r="N40" s="1" t="s">
        <v>247</v>
      </c>
      <c r="O40" s="1" t="s">
        <v>257</v>
      </c>
      <c r="P40" s="1" t="s">
        <v>27</v>
      </c>
      <c r="R40" s="1" t="s">
        <v>307</v>
      </c>
      <c r="V40" s="1" t="s">
        <v>348</v>
      </c>
      <c r="W40" s="1" t="s">
        <v>349</v>
      </c>
      <c r="Y40" s="1">
        <v>38.570636</v>
      </c>
      <c r="Z40" s="1">
        <v>-77.671580000000006</v>
      </c>
      <c r="AD40" s="2">
        <v>37700</v>
      </c>
    </row>
    <row r="41" spans="1:32">
      <c r="A41" s="1" t="s">
        <v>350</v>
      </c>
      <c r="B41" s="1" t="s">
        <v>117</v>
      </c>
      <c r="C41" s="1" t="s">
        <v>304</v>
      </c>
      <c r="E41" s="1" t="s">
        <v>205</v>
      </c>
      <c r="F41" s="1" t="s">
        <v>208</v>
      </c>
      <c r="G41" s="1" t="s">
        <v>347</v>
      </c>
      <c r="H41" s="1" t="s">
        <v>9</v>
      </c>
      <c r="I41" s="1" t="s">
        <v>301</v>
      </c>
      <c r="M41" s="1" t="s">
        <v>246</v>
      </c>
      <c r="N41" s="1" t="s">
        <v>247</v>
      </c>
      <c r="O41" s="1" t="s">
        <v>248</v>
      </c>
      <c r="P41" s="1" t="s">
        <v>74</v>
      </c>
      <c r="R41" s="1" t="s">
        <v>307</v>
      </c>
      <c r="W41" s="1" t="s">
        <v>351</v>
      </c>
      <c r="Y41" s="1">
        <v>38.564491699999998</v>
      </c>
      <c r="Z41" s="1">
        <v>-77.669747200000003</v>
      </c>
      <c r="AD41" s="2">
        <v>39947</v>
      </c>
    </row>
    <row r="42" spans="1:32">
      <c r="A42" s="1" t="s">
        <v>118</v>
      </c>
      <c r="B42" s="1" t="s">
        <v>119</v>
      </c>
      <c r="C42" s="1" t="s">
        <v>352</v>
      </c>
      <c r="E42" s="1" t="s">
        <v>205</v>
      </c>
      <c r="F42" s="1" t="s">
        <v>208</v>
      </c>
      <c r="G42" s="1" t="s">
        <v>244</v>
      </c>
      <c r="H42" s="1" t="s">
        <v>9</v>
      </c>
      <c r="I42" s="1" t="s">
        <v>245</v>
      </c>
      <c r="J42" s="1">
        <v>2</v>
      </c>
      <c r="M42" s="1" t="s">
        <v>246</v>
      </c>
      <c r="N42" s="1" t="s">
        <v>247</v>
      </c>
      <c r="O42" s="1" t="s">
        <v>248</v>
      </c>
      <c r="P42" s="1" t="s">
        <v>74</v>
      </c>
      <c r="R42" s="1" t="s">
        <v>214</v>
      </c>
      <c r="V42" s="1" t="s">
        <v>215</v>
      </c>
      <c r="W42" s="1" t="s">
        <v>286</v>
      </c>
      <c r="Y42" s="1">
        <v>38.86551</v>
      </c>
      <c r="Z42" s="1">
        <v>-77.467680999999999</v>
      </c>
      <c r="AD42" s="2">
        <v>37040</v>
      </c>
    </row>
    <row r="43" spans="1:32">
      <c r="A43" s="1" t="s">
        <v>120</v>
      </c>
      <c r="B43" s="1" t="s">
        <v>121</v>
      </c>
      <c r="C43" s="1" t="s">
        <v>353</v>
      </c>
      <c r="E43" s="1" t="s">
        <v>205</v>
      </c>
      <c r="F43" s="1" t="s">
        <v>208</v>
      </c>
      <c r="G43" s="1" t="s">
        <v>209</v>
      </c>
      <c r="H43" s="1" t="s">
        <v>9</v>
      </c>
      <c r="I43" s="1" t="s">
        <v>354</v>
      </c>
      <c r="J43" s="1">
        <v>1</v>
      </c>
      <c r="N43" s="1" t="s">
        <v>218</v>
      </c>
      <c r="R43" s="1" t="s">
        <v>35</v>
      </c>
      <c r="T43" s="1" t="s">
        <v>214</v>
      </c>
      <c r="X43" s="1" t="s">
        <v>355</v>
      </c>
      <c r="Y43" s="1" t="s">
        <v>318</v>
      </c>
      <c r="AA43" s="1">
        <v>38.704999999999998</v>
      </c>
      <c r="AB43" s="1">
        <v>-77.236666999999997</v>
      </c>
      <c r="AF43" s="3">
        <v>40277</v>
      </c>
    </row>
    <row r="44" spans="1:32">
      <c r="A44" s="1" t="s">
        <v>356</v>
      </c>
      <c r="B44" s="1" t="s">
        <v>43</v>
      </c>
      <c r="C44" s="1" t="s">
        <v>357</v>
      </c>
      <c r="E44" s="1" t="s">
        <v>205</v>
      </c>
      <c r="F44" s="1" t="s">
        <v>236</v>
      </c>
      <c r="G44" s="1" t="s">
        <v>250</v>
      </c>
      <c r="H44" s="1" t="s">
        <v>9</v>
      </c>
      <c r="I44" s="1" t="s">
        <v>358</v>
      </c>
      <c r="J44" s="1">
        <v>5</v>
      </c>
      <c r="M44" s="1" t="s">
        <v>279</v>
      </c>
      <c r="N44" s="1" t="s">
        <v>247</v>
      </c>
      <c r="O44" s="1" t="s">
        <v>280</v>
      </c>
      <c r="P44" s="1" t="s">
        <v>27</v>
      </c>
      <c r="R44" s="1" t="s">
        <v>240</v>
      </c>
      <c r="V44" s="1" t="s">
        <v>206</v>
      </c>
      <c r="W44" s="1" t="s">
        <v>359</v>
      </c>
      <c r="Y44" s="1">
        <v>39.100499999999997</v>
      </c>
      <c r="Z44" s="1">
        <v>-77.4863</v>
      </c>
      <c r="AD44" s="2">
        <v>40604</v>
      </c>
    </row>
    <row r="45" spans="1:32">
      <c r="A45" s="1" t="s">
        <v>122</v>
      </c>
      <c r="B45" s="1" t="s">
        <v>43</v>
      </c>
      <c r="C45" s="1" t="s">
        <v>249</v>
      </c>
      <c r="E45" s="1" t="s">
        <v>205</v>
      </c>
      <c r="F45" s="1" t="s">
        <v>236</v>
      </c>
      <c r="G45" s="1" t="s">
        <v>360</v>
      </c>
      <c r="H45" s="1" t="s">
        <v>9</v>
      </c>
      <c r="I45" s="1" t="s">
        <v>358</v>
      </c>
      <c r="J45" s="1">
        <v>5</v>
      </c>
      <c r="M45" s="1" t="s">
        <v>256</v>
      </c>
      <c r="N45" s="1" t="s">
        <v>247</v>
      </c>
      <c r="O45" s="1" t="s">
        <v>257</v>
      </c>
      <c r="R45" s="1" t="s">
        <v>240</v>
      </c>
      <c r="V45" s="1" t="s">
        <v>361</v>
      </c>
      <c r="W45" s="1" t="s">
        <v>362</v>
      </c>
      <c r="Y45" s="1">
        <v>39.085555555555501</v>
      </c>
      <c r="Z45" s="1">
        <v>-77.511388888888803</v>
      </c>
      <c r="AD45" s="2">
        <v>36280</v>
      </c>
    </row>
    <row r="46" spans="1:32">
      <c r="A46" s="1" t="s">
        <v>123</v>
      </c>
      <c r="B46" s="1" t="s">
        <v>43</v>
      </c>
      <c r="C46" s="1" t="s">
        <v>363</v>
      </c>
      <c r="E46" s="1" t="s">
        <v>205</v>
      </c>
      <c r="F46" s="1" t="s">
        <v>236</v>
      </c>
      <c r="G46" s="1" t="s">
        <v>360</v>
      </c>
      <c r="H46" s="1" t="s">
        <v>9</v>
      </c>
      <c r="I46" s="1" t="s">
        <v>358</v>
      </c>
      <c r="J46" s="1">
        <v>5</v>
      </c>
      <c r="M46" s="1" t="s">
        <v>256</v>
      </c>
      <c r="N46" s="1" t="s">
        <v>247</v>
      </c>
      <c r="O46" s="1" t="s">
        <v>257</v>
      </c>
      <c r="R46" s="1" t="s">
        <v>240</v>
      </c>
      <c r="V46" s="1" t="s">
        <v>364</v>
      </c>
      <c r="W46" s="1" t="s">
        <v>365</v>
      </c>
      <c r="Y46" s="1">
        <v>39.074277777776999</v>
      </c>
      <c r="Z46" s="1">
        <v>-77.512083333332995</v>
      </c>
      <c r="AD46" s="2">
        <v>37627</v>
      </c>
    </row>
    <row r="47" spans="1:32">
      <c r="A47" s="1" t="s">
        <v>42</v>
      </c>
      <c r="B47" s="1" t="s">
        <v>43</v>
      </c>
      <c r="C47" s="1" t="s">
        <v>366</v>
      </c>
      <c r="E47" s="1" t="s">
        <v>205</v>
      </c>
      <c r="F47" s="1" t="s">
        <v>236</v>
      </c>
      <c r="G47" s="1" t="s">
        <v>237</v>
      </c>
      <c r="H47" s="1" t="s">
        <v>9</v>
      </c>
      <c r="I47" s="1" t="s">
        <v>367</v>
      </c>
      <c r="J47" s="1">
        <v>4</v>
      </c>
      <c r="M47" s="1" t="s">
        <v>279</v>
      </c>
      <c r="N47" s="1" t="s">
        <v>247</v>
      </c>
      <c r="O47" s="1" t="s">
        <v>280</v>
      </c>
      <c r="P47" s="1" t="s">
        <v>27</v>
      </c>
      <c r="R47" s="1" t="s">
        <v>240</v>
      </c>
      <c r="W47" s="1" t="s">
        <v>368</v>
      </c>
      <c r="Y47" s="1">
        <v>39.029899999999998</v>
      </c>
      <c r="Z47" s="1">
        <v>-77.665999999999997</v>
      </c>
      <c r="AD47" s="2">
        <v>40984</v>
      </c>
    </row>
    <row r="48" spans="1:32">
      <c r="A48" s="1" t="s">
        <v>124</v>
      </c>
      <c r="B48" s="1" t="s">
        <v>43</v>
      </c>
      <c r="C48" s="1" t="s">
        <v>369</v>
      </c>
      <c r="E48" s="1" t="s">
        <v>205</v>
      </c>
      <c r="F48" s="1" t="s">
        <v>236</v>
      </c>
      <c r="G48" s="1" t="s">
        <v>237</v>
      </c>
      <c r="H48" s="1" t="s">
        <v>9</v>
      </c>
      <c r="I48" s="1" t="s">
        <v>367</v>
      </c>
      <c r="J48" s="1">
        <v>4</v>
      </c>
      <c r="M48" s="1" t="s">
        <v>279</v>
      </c>
      <c r="N48" s="1" t="s">
        <v>247</v>
      </c>
      <c r="O48" s="1" t="s">
        <v>280</v>
      </c>
      <c r="P48" s="1" t="s">
        <v>478</v>
      </c>
      <c r="R48" s="1" t="s">
        <v>240</v>
      </c>
      <c r="V48" s="1" t="s">
        <v>308</v>
      </c>
      <c r="W48" s="1" t="s">
        <v>479</v>
      </c>
      <c r="Y48" s="1">
        <v>39.012639999999998</v>
      </c>
      <c r="Z48" s="1">
        <v>-77.683099999999996</v>
      </c>
      <c r="AD48" s="2">
        <v>39139</v>
      </c>
    </row>
    <row r="49" spans="1:32">
      <c r="A49" s="1" t="s">
        <v>44</v>
      </c>
      <c r="B49" s="1" t="s">
        <v>43</v>
      </c>
      <c r="C49" s="1" t="s">
        <v>370</v>
      </c>
      <c r="E49" s="1" t="s">
        <v>205</v>
      </c>
      <c r="F49" s="1" t="s">
        <v>236</v>
      </c>
      <c r="G49" s="1" t="s">
        <v>237</v>
      </c>
      <c r="H49" s="1" t="s">
        <v>9</v>
      </c>
      <c r="I49" s="1" t="s">
        <v>367</v>
      </c>
      <c r="M49" s="1" t="s">
        <v>279</v>
      </c>
      <c r="N49" s="1" t="s">
        <v>247</v>
      </c>
      <c r="O49" s="1" t="s">
        <v>280</v>
      </c>
      <c r="R49" s="1" t="s">
        <v>240</v>
      </c>
      <c r="V49" s="1" t="s">
        <v>296</v>
      </c>
      <c r="W49" s="1" t="s">
        <v>371</v>
      </c>
      <c r="Y49" s="1">
        <v>39.013611111110997</v>
      </c>
      <c r="Z49" s="1">
        <v>-77.699722222220004</v>
      </c>
      <c r="AD49" s="2">
        <v>37229</v>
      </c>
    </row>
    <row r="50" spans="1:32">
      <c r="A50" s="1" t="s">
        <v>45</v>
      </c>
      <c r="B50" s="1" t="s">
        <v>43</v>
      </c>
      <c r="C50" s="1" t="s">
        <v>372</v>
      </c>
      <c r="E50" s="1" t="s">
        <v>205</v>
      </c>
      <c r="F50" s="1" t="s">
        <v>236</v>
      </c>
      <c r="G50" s="1" t="s">
        <v>325</v>
      </c>
      <c r="H50" s="1" t="s">
        <v>9</v>
      </c>
      <c r="I50" s="1" t="s">
        <v>367</v>
      </c>
      <c r="M50" s="1" t="s">
        <v>279</v>
      </c>
      <c r="N50" s="1" t="s">
        <v>247</v>
      </c>
      <c r="O50" s="1" t="s">
        <v>280</v>
      </c>
      <c r="P50" s="1" t="s">
        <v>7</v>
      </c>
      <c r="R50" s="1" t="s">
        <v>240</v>
      </c>
      <c r="V50" s="1" t="s">
        <v>373</v>
      </c>
      <c r="W50" s="1" t="s">
        <v>242</v>
      </c>
      <c r="Y50" s="1">
        <v>38.986389000000003</v>
      </c>
      <c r="Z50" s="1">
        <v>-77.795000000000002</v>
      </c>
      <c r="AD50" s="2">
        <v>40277</v>
      </c>
    </row>
    <row r="51" spans="1:32">
      <c r="A51" s="1" t="s">
        <v>125</v>
      </c>
      <c r="B51" s="1" t="s">
        <v>43</v>
      </c>
      <c r="C51" s="1" t="s">
        <v>374</v>
      </c>
      <c r="E51" s="1" t="s">
        <v>205</v>
      </c>
      <c r="F51" s="1" t="s">
        <v>236</v>
      </c>
      <c r="G51" s="1" t="s">
        <v>325</v>
      </c>
      <c r="H51" s="1" t="s">
        <v>9</v>
      </c>
      <c r="I51" s="1" t="s">
        <v>326</v>
      </c>
      <c r="J51" s="1">
        <v>4</v>
      </c>
      <c r="M51" s="1" t="s">
        <v>279</v>
      </c>
      <c r="N51" s="1" t="s">
        <v>247</v>
      </c>
      <c r="O51" s="1" t="s">
        <v>280</v>
      </c>
      <c r="P51" s="1" t="s">
        <v>27</v>
      </c>
      <c r="R51" s="1" t="s">
        <v>240</v>
      </c>
      <c r="V51" s="1" t="s">
        <v>290</v>
      </c>
      <c r="W51" s="1" t="s">
        <v>375</v>
      </c>
      <c r="Y51" s="1">
        <v>38.938690000000001</v>
      </c>
      <c r="Z51" s="1">
        <v>-77.866919999999993</v>
      </c>
      <c r="AD51" s="2">
        <v>38803</v>
      </c>
    </row>
    <row r="52" spans="1:32">
      <c r="A52" s="1" t="s">
        <v>126</v>
      </c>
      <c r="B52" s="1" t="s">
        <v>43</v>
      </c>
      <c r="C52" s="1" t="s">
        <v>376</v>
      </c>
      <c r="E52" s="1" t="s">
        <v>205</v>
      </c>
      <c r="F52" s="1" t="s">
        <v>236</v>
      </c>
      <c r="G52" s="1" t="s">
        <v>377</v>
      </c>
      <c r="H52" s="1" t="s">
        <v>9</v>
      </c>
      <c r="I52" s="1" t="s">
        <v>326</v>
      </c>
      <c r="J52" s="1">
        <v>2</v>
      </c>
      <c r="M52" s="1" t="s">
        <v>279</v>
      </c>
      <c r="N52" s="1" t="s">
        <v>247</v>
      </c>
      <c r="O52" s="1" t="s">
        <v>280</v>
      </c>
      <c r="R52" s="1" t="s">
        <v>307</v>
      </c>
      <c r="V52" s="1" t="s">
        <v>361</v>
      </c>
      <c r="W52" s="1" t="s">
        <v>378</v>
      </c>
      <c r="Y52" s="1">
        <v>38.913611111111102</v>
      </c>
      <c r="Z52" s="1">
        <v>-77.921944444444406</v>
      </c>
      <c r="AD52" s="2">
        <v>36280</v>
      </c>
    </row>
    <row r="53" spans="1:32">
      <c r="A53" s="1" t="s">
        <v>46</v>
      </c>
      <c r="B53" s="1" t="s">
        <v>47</v>
      </c>
      <c r="C53" s="1" t="s">
        <v>379</v>
      </c>
      <c r="E53" s="1" t="s">
        <v>205</v>
      </c>
      <c r="F53" s="1" t="s">
        <v>208</v>
      </c>
      <c r="G53" s="1" t="s">
        <v>226</v>
      </c>
      <c r="H53" s="1" t="s">
        <v>9</v>
      </c>
      <c r="I53" s="1" t="s">
        <v>380</v>
      </c>
      <c r="J53" s="1">
        <v>2</v>
      </c>
      <c r="M53" s="1" t="s">
        <v>279</v>
      </c>
      <c r="N53" s="1" t="s">
        <v>247</v>
      </c>
      <c r="O53" s="1" t="s">
        <v>280</v>
      </c>
      <c r="R53" s="1" t="s">
        <v>214</v>
      </c>
      <c r="V53" s="1" t="s">
        <v>215</v>
      </c>
      <c r="W53" s="1" t="s">
        <v>381</v>
      </c>
      <c r="Y53" s="1">
        <v>38.846389000000002</v>
      </c>
      <c r="Z53" s="1">
        <v>-77.174999999999997</v>
      </c>
      <c r="AD53" s="2">
        <v>38147</v>
      </c>
    </row>
    <row r="54" spans="1:32">
      <c r="A54" s="1" t="s">
        <v>128</v>
      </c>
      <c r="B54" s="1" t="s">
        <v>129</v>
      </c>
      <c r="C54" s="1" t="s">
        <v>382</v>
      </c>
      <c r="E54" s="1" t="s">
        <v>205</v>
      </c>
      <c r="F54" s="1" t="s">
        <v>236</v>
      </c>
      <c r="G54" s="1" t="s">
        <v>383</v>
      </c>
      <c r="H54" s="1" t="s">
        <v>9</v>
      </c>
      <c r="I54" s="1" t="s">
        <v>251</v>
      </c>
      <c r="N54" s="1" t="s">
        <v>239</v>
      </c>
      <c r="R54" s="1" t="s">
        <v>40</v>
      </c>
      <c r="T54" s="1" t="s">
        <v>240</v>
      </c>
      <c r="X54" s="1" t="s">
        <v>384</v>
      </c>
      <c r="Y54" s="1" t="s">
        <v>40</v>
      </c>
      <c r="AA54" s="1">
        <v>38.960472000000003</v>
      </c>
      <c r="AB54" s="1">
        <v>-77.431528</v>
      </c>
      <c r="AF54" s="3">
        <v>40325</v>
      </c>
    </row>
    <row r="55" spans="1:32">
      <c r="A55" s="1" t="s">
        <v>48</v>
      </c>
      <c r="B55" s="1" t="s">
        <v>49</v>
      </c>
      <c r="C55" s="1" t="s">
        <v>385</v>
      </c>
      <c r="E55" s="1" t="s">
        <v>205</v>
      </c>
      <c r="F55" s="1" t="s">
        <v>236</v>
      </c>
      <c r="G55" s="1" t="s">
        <v>386</v>
      </c>
      <c r="H55" s="1" t="s">
        <v>9</v>
      </c>
      <c r="I55" s="1" t="s">
        <v>367</v>
      </c>
      <c r="J55" s="1">
        <v>2</v>
      </c>
      <c r="M55" s="1" t="s">
        <v>279</v>
      </c>
      <c r="N55" s="1" t="s">
        <v>247</v>
      </c>
      <c r="O55" s="1" t="s">
        <v>280</v>
      </c>
      <c r="P55" s="1" t="s">
        <v>35</v>
      </c>
      <c r="R55" s="1" t="s">
        <v>240</v>
      </c>
      <c r="V55" s="1" t="s">
        <v>387</v>
      </c>
      <c r="W55" s="1" t="s">
        <v>318</v>
      </c>
      <c r="Y55" s="1">
        <v>39.024444000000003</v>
      </c>
      <c r="Z55" s="1">
        <v>-77.871388999999994</v>
      </c>
      <c r="AD55" s="2">
        <v>40277</v>
      </c>
    </row>
    <row r="56" spans="1:32">
      <c r="A56" s="1" t="s">
        <v>130</v>
      </c>
      <c r="B56" s="1" t="s">
        <v>131</v>
      </c>
      <c r="C56" s="1" t="s">
        <v>388</v>
      </c>
      <c r="E56" s="1" t="s">
        <v>205</v>
      </c>
      <c r="F56" s="1" t="s">
        <v>208</v>
      </c>
      <c r="G56" s="1" t="s">
        <v>305</v>
      </c>
      <c r="H56" s="1" t="s">
        <v>9</v>
      </c>
      <c r="I56" s="1" t="s">
        <v>389</v>
      </c>
      <c r="J56" s="1">
        <v>2</v>
      </c>
      <c r="M56" s="1" t="s">
        <v>246</v>
      </c>
      <c r="N56" s="1" t="s">
        <v>247</v>
      </c>
      <c r="O56" s="1" t="s">
        <v>248</v>
      </c>
      <c r="P56" s="1" t="s">
        <v>27</v>
      </c>
      <c r="R56" s="1" t="s">
        <v>307</v>
      </c>
      <c r="V56" s="1" t="s">
        <v>390</v>
      </c>
      <c r="W56" s="1" t="s">
        <v>286</v>
      </c>
      <c r="Y56" s="1">
        <v>38.721739999999997</v>
      </c>
      <c r="Z56" s="1">
        <v>-77.65155</v>
      </c>
      <c r="AD56" s="2">
        <v>37385</v>
      </c>
    </row>
    <row r="57" spans="1:32">
      <c r="A57" s="1" t="s">
        <v>132</v>
      </c>
      <c r="B57" s="1" t="s">
        <v>133</v>
      </c>
      <c r="C57" s="1" t="s">
        <v>391</v>
      </c>
      <c r="E57" s="1" t="s">
        <v>205</v>
      </c>
      <c r="F57" s="1" t="s">
        <v>236</v>
      </c>
      <c r="G57" s="1" t="s">
        <v>284</v>
      </c>
      <c r="H57" s="1" t="s">
        <v>9</v>
      </c>
      <c r="I57" s="1" t="s">
        <v>285</v>
      </c>
      <c r="M57" s="1" t="s">
        <v>217</v>
      </c>
      <c r="N57" s="1" t="s">
        <v>219</v>
      </c>
      <c r="O57" s="1" t="s">
        <v>221</v>
      </c>
      <c r="P57" s="1" t="s">
        <v>333</v>
      </c>
      <c r="R57" s="1" t="s">
        <v>214</v>
      </c>
      <c r="V57" s="1" t="s">
        <v>215</v>
      </c>
      <c r="W57" s="1" t="s">
        <v>228</v>
      </c>
      <c r="Y57" s="1">
        <v>38.918055555999999</v>
      </c>
      <c r="Z57" s="1">
        <v>-77.325222221999994</v>
      </c>
      <c r="AD57" s="2">
        <v>39139</v>
      </c>
    </row>
    <row r="58" spans="1:32">
      <c r="A58" s="1" t="s">
        <v>50</v>
      </c>
      <c r="B58" s="1" t="s">
        <v>51</v>
      </c>
      <c r="C58" s="1" t="s">
        <v>392</v>
      </c>
      <c r="E58" s="1" t="s">
        <v>205</v>
      </c>
      <c r="F58" s="1" t="s">
        <v>236</v>
      </c>
      <c r="G58" s="1" t="s">
        <v>295</v>
      </c>
      <c r="H58" s="1" t="s">
        <v>9</v>
      </c>
      <c r="I58" s="1" t="s">
        <v>393</v>
      </c>
      <c r="J58" s="1">
        <v>2</v>
      </c>
      <c r="M58" s="1" t="s">
        <v>217</v>
      </c>
      <c r="N58" s="1" t="s">
        <v>219</v>
      </c>
      <c r="O58" s="1" t="s">
        <v>221</v>
      </c>
      <c r="P58" s="1" t="s">
        <v>40</v>
      </c>
      <c r="R58" s="1" t="s">
        <v>240</v>
      </c>
      <c r="V58" s="1" t="s">
        <v>394</v>
      </c>
      <c r="W58" s="1" t="s">
        <v>40</v>
      </c>
      <c r="Y58" s="1">
        <v>39.167777999999998</v>
      </c>
      <c r="Z58" s="1">
        <v>-77.536944000000005</v>
      </c>
      <c r="AD58" s="2">
        <v>40609</v>
      </c>
    </row>
    <row r="59" spans="1:32">
      <c r="A59" s="1" t="s">
        <v>134</v>
      </c>
      <c r="B59" s="1" t="s">
        <v>135</v>
      </c>
      <c r="C59" s="1" t="s">
        <v>395</v>
      </c>
      <c r="E59" s="1" t="s">
        <v>205</v>
      </c>
      <c r="F59" s="1" t="s">
        <v>208</v>
      </c>
      <c r="G59" s="1" t="s">
        <v>244</v>
      </c>
      <c r="H59" s="1" t="s">
        <v>9</v>
      </c>
      <c r="I59" s="1" t="s">
        <v>263</v>
      </c>
      <c r="M59" s="1" t="s">
        <v>246</v>
      </c>
      <c r="N59" s="1" t="s">
        <v>247</v>
      </c>
      <c r="O59" s="1" t="s">
        <v>248</v>
      </c>
      <c r="P59" s="1" t="s">
        <v>333</v>
      </c>
      <c r="R59" s="1" t="s">
        <v>214</v>
      </c>
      <c r="V59" s="1" t="s">
        <v>215</v>
      </c>
      <c r="W59" s="1" t="s">
        <v>228</v>
      </c>
      <c r="Y59" s="1">
        <v>38.805222221999998</v>
      </c>
      <c r="Z59" s="1">
        <v>-77.435833333000005</v>
      </c>
      <c r="AD59" s="2">
        <v>39139</v>
      </c>
    </row>
    <row r="60" spans="1:32">
      <c r="A60" s="1" t="s">
        <v>136</v>
      </c>
      <c r="B60" s="1" t="s">
        <v>137</v>
      </c>
      <c r="C60" s="1" t="s">
        <v>396</v>
      </c>
      <c r="E60" s="1" t="s">
        <v>205</v>
      </c>
      <c r="F60" s="1" t="s">
        <v>236</v>
      </c>
      <c r="G60" s="1" t="s">
        <v>397</v>
      </c>
      <c r="H60" s="1" t="s">
        <v>9</v>
      </c>
      <c r="I60" s="1" t="s">
        <v>358</v>
      </c>
      <c r="J60" s="1">
        <v>3</v>
      </c>
      <c r="M60" s="1" t="s">
        <v>279</v>
      </c>
      <c r="N60" s="1" t="s">
        <v>247</v>
      </c>
      <c r="O60" s="1" t="s">
        <v>280</v>
      </c>
      <c r="R60" s="1" t="s">
        <v>240</v>
      </c>
      <c r="V60" s="1" t="s">
        <v>206</v>
      </c>
      <c r="W60" s="1" t="s">
        <v>398</v>
      </c>
      <c r="Y60" s="1">
        <v>38.975000000000001</v>
      </c>
      <c r="Z60" s="1">
        <v>-77.639722222222204</v>
      </c>
      <c r="AD60" s="2">
        <v>36280</v>
      </c>
    </row>
    <row r="61" spans="1:32">
      <c r="A61" s="1" t="s">
        <v>138</v>
      </c>
      <c r="B61" s="1" t="s">
        <v>137</v>
      </c>
      <c r="C61" s="1" t="s">
        <v>399</v>
      </c>
      <c r="E61" s="1" t="s">
        <v>205</v>
      </c>
      <c r="F61" s="1" t="s">
        <v>236</v>
      </c>
      <c r="G61" s="1" t="s">
        <v>397</v>
      </c>
      <c r="H61" s="1" t="s">
        <v>9</v>
      </c>
      <c r="I61" s="1" t="s">
        <v>358</v>
      </c>
      <c r="J61" s="1">
        <v>2</v>
      </c>
      <c r="M61" s="1" t="s">
        <v>279</v>
      </c>
      <c r="N61" s="1" t="s">
        <v>247</v>
      </c>
      <c r="O61" s="1" t="s">
        <v>280</v>
      </c>
      <c r="P61" s="1" t="s">
        <v>77</v>
      </c>
      <c r="R61" s="1" t="s">
        <v>307</v>
      </c>
      <c r="V61" s="1" t="s">
        <v>400</v>
      </c>
      <c r="W61" s="1" t="s">
        <v>401</v>
      </c>
      <c r="Y61" s="1">
        <v>38.950916999999997</v>
      </c>
      <c r="Z61" s="1">
        <v>-77.719082999999998</v>
      </c>
      <c r="AD61" s="2">
        <v>39476</v>
      </c>
    </row>
    <row r="62" spans="1:32">
      <c r="A62" s="1" t="s">
        <v>139</v>
      </c>
      <c r="B62" s="1" t="s">
        <v>140</v>
      </c>
      <c r="C62" s="1" t="s">
        <v>402</v>
      </c>
      <c r="E62" s="1" t="s">
        <v>205</v>
      </c>
      <c r="F62" s="1" t="s">
        <v>208</v>
      </c>
      <c r="G62" s="1" t="s">
        <v>214</v>
      </c>
      <c r="H62" s="1" t="s">
        <v>9</v>
      </c>
      <c r="I62" s="1" t="s">
        <v>210</v>
      </c>
      <c r="J62" s="1">
        <v>2</v>
      </c>
      <c r="M62" s="1" t="s">
        <v>217</v>
      </c>
      <c r="N62" s="1" t="s">
        <v>219</v>
      </c>
      <c r="O62" s="1" t="s">
        <v>221</v>
      </c>
      <c r="P62" s="1" t="s">
        <v>27</v>
      </c>
      <c r="R62" s="1" t="s">
        <v>214</v>
      </c>
      <c r="V62" s="1" t="s">
        <v>215</v>
      </c>
      <c r="W62" s="1" t="s">
        <v>403</v>
      </c>
      <c r="Y62" s="1">
        <v>38.820320000000002</v>
      </c>
      <c r="Z62" s="1">
        <v>-77.25797</v>
      </c>
      <c r="AD62" s="2">
        <v>38803</v>
      </c>
    </row>
    <row r="63" spans="1:32">
      <c r="A63" s="1" t="s">
        <v>141</v>
      </c>
      <c r="B63" s="1" t="s">
        <v>142</v>
      </c>
      <c r="C63" s="1" t="s">
        <v>404</v>
      </c>
      <c r="E63" s="1" t="s">
        <v>405</v>
      </c>
      <c r="F63" s="1" t="s">
        <v>208</v>
      </c>
      <c r="G63" s="1" t="s">
        <v>406</v>
      </c>
      <c r="H63" s="1" t="s">
        <v>9</v>
      </c>
      <c r="I63" s="1" t="s">
        <v>301</v>
      </c>
      <c r="J63" s="1">
        <v>2</v>
      </c>
      <c r="M63" s="1" t="s">
        <v>217</v>
      </c>
      <c r="N63" s="1" t="s">
        <v>219</v>
      </c>
      <c r="O63" s="1" t="s">
        <v>221</v>
      </c>
      <c r="P63" s="1" t="s">
        <v>74</v>
      </c>
      <c r="R63" s="1" t="s">
        <v>264</v>
      </c>
      <c r="V63" s="1" t="s">
        <v>296</v>
      </c>
      <c r="W63" s="1" t="s">
        <v>286</v>
      </c>
      <c r="Y63" s="1">
        <v>38.611789999999999</v>
      </c>
      <c r="Z63" s="1">
        <v>-77.523070000000004</v>
      </c>
      <c r="AD63" s="2">
        <v>36992</v>
      </c>
    </row>
    <row r="64" spans="1:32">
      <c r="A64" s="1" t="s">
        <v>143</v>
      </c>
      <c r="B64" s="1" t="s">
        <v>144</v>
      </c>
      <c r="C64" s="1" t="s">
        <v>407</v>
      </c>
      <c r="E64" s="1" t="s">
        <v>205</v>
      </c>
      <c r="F64" s="1" t="s">
        <v>236</v>
      </c>
      <c r="G64" s="1" t="s">
        <v>386</v>
      </c>
      <c r="H64" s="1" t="s">
        <v>9</v>
      </c>
      <c r="I64" s="1" t="s">
        <v>238</v>
      </c>
      <c r="J64" s="1">
        <v>1</v>
      </c>
      <c r="M64" s="1" t="s">
        <v>279</v>
      </c>
      <c r="N64" s="1" t="s">
        <v>247</v>
      </c>
      <c r="O64" s="1" t="s">
        <v>280</v>
      </c>
      <c r="R64" s="1" t="s">
        <v>240</v>
      </c>
      <c r="V64" s="1" t="s">
        <v>408</v>
      </c>
      <c r="W64" s="1" t="s">
        <v>371</v>
      </c>
      <c r="Y64" s="1">
        <v>39.103888888889003</v>
      </c>
      <c r="Z64" s="1">
        <v>-77.803055555550003</v>
      </c>
      <c r="AD64" s="2">
        <v>37221</v>
      </c>
    </row>
    <row r="65" spans="1:32">
      <c r="A65" s="1" t="s">
        <v>52</v>
      </c>
      <c r="B65" s="1" t="s">
        <v>53</v>
      </c>
      <c r="C65" s="1" t="s">
        <v>409</v>
      </c>
      <c r="E65" s="1" t="s">
        <v>205</v>
      </c>
      <c r="F65" s="1" t="s">
        <v>236</v>
      </c>
      <c r="G65" s="1" t="s">
        <v>295</v>
      </c>
      <c r="H65" s="1" t="s">
        <v>9</v>
      </c>
      <c r="I65" s="1" t="s">
        <v>289</v>
      </c>
      <c r="J65" s="1">
        <v>2</v>
      </c>
      <c r="M65" s="1" t="s">
        <v>279</v>
      </c>
      <c r="N65" s="1" t="s">
        <v>247</v>
      </c>
      <c r="O65" s="1" t="s">
        <v>280</v>
      </c>
      <c r="R65" s="1" t="s">
        <v>240</v>
      </c>
      <c r="V65" s="1" t="s">
        <v>394</v>
      </c>
      <c r="W65" s="1" t="s">
        <v>40</v>
      </c>
      <c r="Y65" s="1">
        <v>39.204999999999998</v>
      </c>
      <c r="Z65" s="1">
        <v>-77.624443999999997</v>
      </c>
      <c r="AD65" s="2">
        <v>38883</v>
      </c>
    </row>
    <row r="66" spans="1:32">
      <c r="A66" s="1" t="s">
        <v>54</v>
      </c>
      <c r="B66" s="1" t="s">
        <v>53</v>
      </c>
      <c r="C66" s="1" t="s">
        <v>410</v>
      </c>
      <c r="E66" s="1" t="s">
        <v>205</v>
      </c>
      <c r="F66" s="1" t="s">
        <v>236</v>
      </c>
      <c r="G66" s="1" t="s">
        <v>411</v>
      </c>
      <c r="H66" s="1" t="s">
        <v>9</v>
      </c>
      <c r="I66" s="1" t="s">
        <v>289</v>
      </c>
      <c r="J66" s="1">
        <v>2</v>
      </c>
      <c r="M66" s="1" t="s">
        <v>279</v>
      </c>
      <c r="N66" s="1" t="s">
        <v>247</v>
      </c>
      <c r="O66" s="1" t="s">
        <v>280</v>
      </c>
      <c r="P66" s="1" t="s">
        <v>7</v>
      </c>
      <c r="R66" s="1" t="s">
        <v>240</v>
      </c>
      <c r="W66" s="1" t="s">
        <v>7</v>
      </c>
      <c r="Y66" s="1">
        <v>39.191943999999999</v>
      </c>
      <c r="Z66" s="1">
        <v>-77.675556</v>
      </c>
      <c r="AD66" s="2">
        <v>40820</v>
      </c>
    </row>
    <row r="67" spans="1:32">
      <c r="A67" s="1" t="s">
        <v>55</v>
      </c>
      <c r="B67" s="1" t="s">
        <v>53</v>
      </c>
      <c r="C67" s="1" t="s">
        <v>412</v>
      </c>
      <c r="E67" s="1" t="s">
        <v>205</v>
      </c>
      <c r="F67" s="1" t="s">
        <v>236</v>
      </c>
      <c r="G67" s="1" t="s">
        <v>411</v>
      </c>
      <c r="H67" s="1" t="s">
        <v>9</v>
      </c>
      <c r="I67" s="1" t="s">
        <v>289</v>
      </c>
      <c r="J67" s="1">
        <v>2</v>
      </c>
      <c r="M67" s="1" t="s">
        <v>464</v>
      </c>
      <c r="N67" s="1" t="s">
        <v>465</v>
      </c>
      <c r="O67" s="1" t="s">
        <v>466</v>
      </c>
      <c r="P67" s="1" t="s">
        <v>7</v>
      </c>
      <c r="R67" s="1" t="s">
        <v>240</v>
      </c>
      <c r="V67" s="1" t="s">
        <v>390</v>
      </c>
      <c r="W67" s="1" t="s">
        <v>7</v>
      </c>
      <c r="Y67" s="1">
        <v>39.195694000000003</v>
      </c>
      <c r="Z67" s="1">
        <v>-77.724166999999994</v>
      </c>
      <c r="AD67" s="2">
        <v>40325</v>
      </c>
    </row>
    <row r="68" spans="1:32">
      <c r="A68" s="1" t="s">
        <v>145</v>
      </c>
      <c r="B68" s="1" t="s">
        <v>146</v>
      </c>
      <c r="C68" s="1" t="s">
        <v>413</v>
      </c>
      <c r="E68" s="1" t="s">
        <v>205</v>
      </c>
      <c r="F68" s="1" t="s">
        <v>208</v>
      </c>
      <c r="G68" s="1" t="s">
        <v>278</v>
      </c>
      <c r="H68" s="1" t="s">
        <v>9</v>
      </c>
      <c r="I68" s="1" t="s">
        <v>389</v>
      </c>
      <c r="J68" s="1">
        <v>2</v>
      </c>
      <c r="M68" s="1" t="s">
        <v>246</v>
      </c>
      <c r="N68" s="1" t="s">
        <v>247</v>
      </c>
      <c r="O68" s="1" t="s">
        <v>248</v>
      </c>
      <c r="P68" s="1" t="s">
        <v>478</v>
      </c>
      <c r="R68" s="1" t="s">
        <v>264</v>
      </c>
      <c r="V68" s="1" t="s">
        <v>206</v>
      </c>
      <c r="W68" s="1" t="s">
        <v>480</v>
      </c>
      <c r="Y68" s="1">
        <v>38.812860000000001</v>
      </c>
      <c r="Z68" s="1">
        <v>-77.654700000000005</v>
      </c>
      <c r="AD68" s="2">
        <v>39139</v>
      </c>
    </row>
    <row r="69" spans="1:32">
      <c r="A69" s="1" t="s">
        <v>147</v>
      </c>
      <c r="B69" s="1" t="s">
        <v>148</v>
      </c>
      <c r="C69" s="1" t="s">
        <v>414</v>
      </c>
      <c r="E69" s="1" t="s">
        <v>205</v>
      </c>
      <c r="F69" s="1" t="s">
        <v>236</v>
      </c>
      <c r="G69" s="1" t="s">
        <v>237</v>
      </c>
      <c r="H69" s="1" t="s">
        <v>9</v>
      </c>
      <c r="I69" s="1" t="s">
        <v>321</v>
      </c>
      <c r="J69" s="1">
        <v>3</v>
      </c>
      <c r="M69" s="1" t="s">
        <v>279</v>
      </c>
      <c r="N69" s="1" t="s">
        <v>247</v>
      </c>
      <c r="O69" s="1" t="s">
        <v>280</v>
      </c>
      <c r="P69" s="1" t="s">
        <v>27</v>
      </c>
      <c r="R69" s="1" t="s">
        <v>240</v>
      </c>
      <c r="V69" s="1" t="s">
        <v>296</v>
      </c>
      <c r="W69" s="1" t="s">
        <v>415</v>
      </c>
      <c r="Y69" s="1">
        <v>39.044569444444001</v>
      </c>
      <c r="Z69" s="1">
        <v>-77.659836111109996</v>
      </c>
      <c r="AD69" s="2">
        <v>38056</v>
      </c>
    </row>
    <row r="70" spans="1:32">
      <c r="A70" s="1" t="s">
        <v>149</v>
      </c>
      <c r="B70" s="1" t="s">
        <v>148</v>
      </c>
      <c r="C70" s="1" t="s">
        <v>416</v>
      </c>
      <c r="E70" s="1" t="s">
        <v>205</v>
      </c>
      <c r="F70" s="1" t="s">
        <v>236</v>
      </c>
      <c r="G70" s="1" t="s">
        <v>237</v>
      </c>
      <c r="H70" s="1" t="s">
        <v>9</v>
      </c>
      <c r="I70" s="1" t="s">
        <v>321</v>
      </c>
      <c r="J70" s="1">
        <v>2</v>
      </c>
      <c r="M70" s="1" t="s">
        <v>279</v>
      </c>
      <c r="N70" s="1" t="s">
        <v>247</v>
      </c>
      <c r="O70" s="1" t="s">
        <v>280</v>
      </c>
      <c r="P70" s="1" t="s">
        <v>77</v>
      </c>
      <c r="R70" s="1" t="s">
        <v>240</v>
      </c>
      <c r="V70" s="1" t="s">
        <v>400</v>
      </c>
      <c r="W70" s="1" t="s">
        <v>401</v>
      </c>
      <c r="Y70" s="1">
        <v>39.077221999999999</v>
      </c>
      <c r="Z70" s="1">
        <v>-77.697778</v>
      </c>
      <c r="AD70" s="2">
        <v>39476</v>
      </c>
    </row>
    <row r="71" spans="1:32">
      <c r="A71" s="1" t="s">
        <v>150</v>
      </c>
      <c r="B71" s="1" t="s">
        <v>151</v>
      </c>
      <c r="C71" s="1" t="s">
        <v>417</v>
      </c>
      <c r="E71" s="1" t="s">
        <v>205</v>
      </c>
      <c r="F71" s="1" t="s">
        <v>236</v>
      </c>
      <c r="G71" s="1" t="s">
        <v>284</v>
      </c>
      <c r="H71" s="1" t="s">
        <v>9</v>
      </c>
      <c r="I71" s="1" t="s">
        <v>285</v>
      </c>
      <c r="M71" s="1" t="s">
        <v>279</v>
      </c>
      <c r="N71" s="1" t="s">
        <v>247</v>
      </c>
      <c r="O71" s="1" t="s">
        <v>280</v>
      </c>
      <c r="P71" s="1" t="s">
        <v>333</v>
      </c>
      <c r="R71" s="1" t="s">
        <v>214</v>
      </c>
      <c r="V71" s="1" t="s">
        <v>215</v>
      </c>
      <c r="W71" s="1" t="s">
        <v>228</v>
      </c>
      <c r="Y71" s="1">
        <v>38.93815</v>
      </c>
      <c r="Z71" s="1">
        <v>-77.256891666000001</v>
      </c>
      <c r="AD71" s="2">
        <v>39141</v>
      </c>
    </row>
    <row r="72" spans="1:32">
      <c r="A72" s="1" t="s">
        <v>152</v>
      </c>
      <c r="B72" s="1" t="s">
        <v>153</v>
      </c>
      <c r="C72" s="1" t="s">
        <v>418</v>
      </c>
      <c r="E72" s="1" t="s">
        <v>205</v>
      </c>
      <c r="F72" s="1" t="s">
        <v>208</v>
      </c>
      <c r="G72" s="1" t="s">
        <v>419</v>
      </c>
      <c r="H72" s="1" t="s">
        <v>9</v>
      </c>
      <c r="I72" s="1" t="s">
        <v>420</v>
      </c>
      <c r="M72" s="1" t="s">
        <v>211</v>
      </c>
      <c r="N72" s="1" t="s">
        <v>212</v>
      </c>
      <c r="O72" s="1" t="s">
        <v>213</v>
      </c>
      <c r="P72" s="1" t="s">
        <v>333</v>
      </c>
      <c r="R72" s="1" t="s">
        <v>214</v>
      </c>
      <c r="V72" s="1" t="s">
        <v>215</v>
      </c>
      <c r="W72" s="1" t="s">
        <v>228</v>
      </c>
      <c r="Y72" s="1">
        <v>38.751666999999998</v>
      </c>
      <c r="Z72" s="1">
        <v>-77.058610999999999</v>
      </c>
      <c r="AD72" s="2">
        <v>39139</v>
      </c>
    </row>
    <row r="73" spans="1:32">
      <c r="A73" s="1" t="s">
        <v>56</v>
      </c>
      <c r="B73" s="1" t="s">
        <v>57</v>
      </c>
      <c r="C73" s="1" t="s">
        <v>421</v>
      </c>
      <c r="E73" s="1" t="s">
        <v>205</v>
      </c>
      <c r="F73" s="1" t="s">
        <v>236</v>
      </c>
      <c r="G73" s="1" t="s">
        <v>422</v>
      </c>
      <c r="H73" s="1" t="s">
        <v>9</v>
      </c>
      <c r="I73" s="1" t="s">
        <v>423</v>
      </c>
      <c r="J73" s="1">
        <v>2</v>
      </c>
      <c r="P73" s="1" t="s">
        <v>35</v>
      </c>
      <c r="R73" s="1" t="s">
        <v>240</v>
      </c>
      <c r="V73" s="1" t="s">
        <v>364</v>
      </c>
      <c r="W73" s="1" t="s">
        <v>425</v>
      </c>
      <c r="Y73" s="1">
        <v>39.311014</v>
      </c>
      <c r="Z73" s="1">
        <v>-77.718605999999994</v>
      </c>
      <c r="AD73" s="2">
        <v>40254</v>
      </c>
    </row>
    <row r="74" spans="1:32">
      <c r="A74" s="1" t="s">
        <v>56</v>
      </c>
      <c r="B74" s="1" t="s">
        <v>57</v>
      </c>
      <c r="C74" s="1" t="s">
        <v>421</v>
      </c>
      <c r="E74" s="1" t="s">
        <v>205</v>
      </c>
      <c r="F74" s="1" t="s">
        <v>236</v>
      </c>
      <c r="G74" s="1" t="s">
        <v>422</v>
      </c>
      <c r="H74" s="1" t="s">
        <v>9</v>
      </c>
      <c r="I74" s="1" t="s">
        <v>423</v>
      </c>
      <c r="J74" s="1">
        <v>2</v>
      </c>
      <c r="N74" s="1" t="s">
        <v>424</v>
      </c>
      <c r="R74" s="1" t="s">
        <v>35</v>
      </c>
      <c r="T74" s="1" t="s">
        <v>240</v>
      </c>
      <c r="X74" s="1" t="s">
        <v>364</v>
      </c>
      <c r="Y74" s="1" t="s">
        <v>425</v>
      </c>
      <c r="AA74" s="1">
        <v>39.311014</v>
      </c>
      <c r="AB74" s="1">
        <v>-77.718605999999994</v>
      </c>
      <c r="AF74" s="3">
        <v>40254</v>
      </c>
    </row>
    <row r="75" spans="1:32">
      <c r="A75" s="1" t="s">
        <v>58</v>
      </c>
      <c r="B75" s="1" t="s">
        <v>57</v>
      </c>
      <c r="C75" s="1" t="s">
        <v>426</v>
      </c>
      <c r="E75" s="1" t="s">
        <v>205</v>
      </c>
      <c r="F75" s="1" t="s">
        <v>236</v>
      </c>
      <c r="G75" s="1" t="s">
        <v>422</v>
      </c>
      <c r="H75" s="1" t="s">
        <v>9</v>
      </c>
      <c r="I75" s="1" t="s">
        <v>423</v>
      </c>
      <c r="J75" s="1">
        <v>2</v>
      </c>
      <c r="M75" s="1" t="s">
        <v>279</v>
      </c>
      <c r="N75" s="1" t="s">
        <v>247</v>
      </c>
      <c r="O75" s="1" t="s">
        <v>280</v>
      </c>
      <c r="P75" s="1" t="s">
        <v>27</v>
      </c>
      <c r="R75" s="1" t="s">
        <v>240</v>
      </c>
      <c r="V75" s="1" t="s">
        <v>390</v>
      </c>
      <c r="W75" s="1" t="s">
        <v>427</v>
      </c>
      <c r="Y75" s="1">
        <v>39.296199999999999</v>
      </c>
      <c r="Z75" s="1">
        <v>-77.734300000000005</v>
      </c>
      <c r="AD75" s="2">
        <v>40604</v>
      </c>
    </row>
    <row r="76" spans="1:32">
      <c r="A76" s="1" t="s">
        <v>58</v>
      </c>
      <c r="B76" s="1" t="s">
        <v>57</v>
      </c>
      <c r="C76" s="1" t="s">
        <v>426</v>
      </c>
      <c r="E76" s="1" t="s">
        <v>205</v>
      </c>
      <c r="F76" s="1" t="s">
        <v>236</v>
      </c>
      <c r="G76" s="1" t="s">
        <v>422</v>
      </c>
      <c r="H76" s="1" t="s">
        <v>9</v>
      </c>
      <c r="I76" s="1" t="s">
        <v>423</v>
      </c>
      <c r="J76" s="1">
        <v>2</v>
      </c>
      <c r="M76" s="1" t="s">
        <v>279</v>
      </c>
      <c r="N76" s="1" t="s">
        <v>239</v>
      </c>
      <c r="O76" s="1" t="s">
        <v>247</v>
      </c>
      <c r="Q76" s="1" t="s">
        <v>280</v>
      </c>
      <c r="R76" s="1" t="s">
        <v>27</v>
      </c>
      <c r="T76" s="1" t="s">
        <v>240</v>
      </c>
      <c r="X76" s="1" t="s">
        <v>390</v>
      </c>
      <c r="Y76" s="1" t="s">
        <v>427</v>
      </c>
      <c r="AA76" s="1">
        <v>39.296199999999999</v>
      </c>
      <c r="AB76" s="1">
        <v>-77.734300000000005</v>
      </c>
      <c r="AF76" s="3">
        <v>40604</v>
      </c>
    </row>
    <row r="77" spans="1:32">
      <c r="A77" s="1" t="s">
        <v>154</v>
      </c>
      <c r="B77" s="1" t="s">
        <v>57</v>
      </c>
      <c r="C77" s="1" t="s">
        <v>428</v>
      </c>
      <c r="E77" s="1" t="s">
        <v>205</v>
      </c>
      <c r="F77" s="1" t="s">
        <v>236</v>
      </c>
      <c r="G77" s="1" t="s">
        <v>422</v>
      </c>
      <c r="H77" s="1" t="s">
        <v>9</v>
      </c>
      <c r="I77" s="1" t="s">
        <v>423</v>
      </c>
      <c r="M77" s="1" t="s">
        <v>279</v>
      </c>
      <c r="N77" s="1" t="s">
        <v>247</v>
      </c>
      <c r="O77" s="1" t="s">
        <v>280</v>
      </c>
      <c r="R77" s="1" t="s">
        <v>240</v>
      </c>
      <c r="V77" s="1" t="s">
        <v>296</v>
      </c>
      <c r="W77" s="1" t="s">
        <v>429</v>
      </c>
      <c r="Y77" s="1">
        <v>39.284999999999997</v>
      </c>
      <c r="Z77" s="1">
        <v>-77.731666700000005</v>
      </c>
      <c r="AD77" s="2">
        <v>39939</v>
      </c>
    </row>
    <row r="78" spans="1:32">
      <c r="A78" s="1" t="s">
        <v>154</v>
      </c>
      <c r="B78" s="1" t="s">
        <v>57</v>
      </c>
      <c r="C78" s="1" t="s">
        <v>428</v>
      </c>
      <c r="E78" s="1" t="s">
        <v>205</v>
      </c>
      <c r="F78" s="1" t="s">
        <v>236</v>
      </c>
      <c r="G78" s="1" t="s">
        <v>422</v>
      </c>
      <c r="H78" s="1" t="s">
        <v>9</v>
      </c>
      <c r="I78" s="1" t="s">
        <v>423</v>
      </c>
      <c r="J78" s="1">
        <v>2</v>
      </c>
      <c r="M78" s="1" t="s">
        <v>279</v>
      </c>
      <c r="N78" s="1" t="s">
        <v>239</v>
      </c>
      <c r="O78" s="1" t="s">
        <v>247</v>
      </c>
      <c r="Q78" s="1" t="s">
        <v>280</v>
      </c>
      <c r="R78" s="1" t="s">
        <v>83</v>
      </c>
      <c r="T78" s="1" t="s">
        <v>240</v>
      </c>
      <c r="X78" s="1" t="s">
        <v>296</v>
      </c>
      <c r="Y78" s="1" t="s">
        <v>429</v>
      </c>
      <c r="AA78" s="1">
        <v>39.284999999999997</v>
      </c>
      <c r="AB78" s="1">
        <v>-77.731666700000005</v>
      </c>
      <c r="AF78" s="3">
        <v>39939</v>
      </c>
    </row>
    <row r="79" spans="1:32">
      <c r="A79" s="1" t="s">
        <v>59</v>
      </c>
      <c r="B79" s="1" t="s">
        <v>60</v>
      </c>
      <c r="C79" s="1" t="s">
        <v>430</v>
      </c>
      <c r="E79" s="1" t="s">
        <v>205</v>
      </c>
      <c r="F79" s="1" t="s">
        <v>208</v>
      </c>
      <c r="G79" s="1" t="s">
        <v>335</v>
      </c>
      <c r="H79" s="1" t="s">
        <v>9</v>
      </c>
      <c r="I79" s="1" t="s">
        <v>336</v>
      </c>
      <c r="M79" s="1" t="s">
        <v>279</v>
      </c>
      <c r="N79" s="1" t="s">
        <v>247</v>
      </c>
      <c r="O79" s="1" t="s">
        <v>280</v>
      </c>
      <c r="R79" s="1" t="s">
        <v>214</v>
      </c>
      <c r="V79" s="1" t="s">
        <v>215</v>
      </c>
      <c r="W79" s="1" t="s">
        <v>429</v>
      </c>
      <c r="Y79" s="1">
        <v>38.936638899999998</v>
      </c>
      <c r="Z79" s="1">
        <v>-77.140527800000001</v>
      </c>
      <c r="AD79" s="2">
        <v>39917</v>
      </c>
    </row>
    <row r="80" spans="1:32">
      <c r="A80" s="1" t="s">
        <v>59</v>
      </c>
      <c r="B80" s="1" t="s">
        <v>60</v>
      </c>
      <c r="C80" s="1" t="s">
        <v>430</v>
      </c>
      <c r="E80" s="1" t="s">
        <v>205</v>
      </c>
      <c r="F80" s="1" t="s">
        <v>208</v>
      </c>
      <c r="G80" s="1" t="s">
        <v>335</v>
      </c>
      <c r="H80" s="1" t="s">
        <v>9</v>
      </c>
      <c r="I80" s="1" t="s">
        <v>336</v>
      </c>
      <c r="J80" s="1">
        <v>2</v>
      </c>
      <c r="M80" s="1" t="s">
        <v>279</v>
      </c>
      <c r="N80" s="1" t="s">
        <v>239</v>
      </c>
      <c r="O80" s="1" t="s">
        <v>247</v>
      </c>
      <c r="Q80" s="1" t="s">
        <v>280</v>
      </c>
      <c r="R80" s="1" t="s">
        <v>83</v>
      </c>
      <c r="T80" s="1" t="s">
        <v>214</v>
      </c>
      <c r="X80" s="1" t="s">
        <v>215</v>
      </c>
      <c r="Y80" s="1" t="s">
        <v>429</v>
      </c>
      <c r="AA80" s="1">
        <v>38.936638899999998</v>
      </c>
      <c r="AB80" s="1">
        <v>-77.140527800000001</v>
      </c>
      <c r="AF80" s="3">
        <v>39917</v>
      </c>
    </row>
    <row r="81" spans="1:32">
      <c r="A81" s="1" t="s">
        <v>155</v>
      </c>
      <c r="B81" s="1" t="s">
        <v>156</v>
      </c>
      <c r="C81" s="1" t="s">
        <v>431</v>
      </c>
      <c r="E81" s="1" t="s">
        <v>205</v>
      </c>
      <c r="F81" s="1" t="s">
        <v>208</v>
      </c>
      <c r="G81" s="1" t="s">
        <v>244</v>
      </c>
      <c r="H81" s="1" t="s">
        <v>9</v>
      </c>
      <c r="I81" s="1" t="s">
        <v>263</v>
      </c>
      <c r="J81" s="1">
        <v>3</v>
      </c>
      <c r="M81" s="1" t="s">
        <v>217</v>
      </c>
      <c r="N81" s="1" t="s">
        <v>219</v>
      </c>
      <c r="O81" s="1" t="s">
        <v>221</v>
      </c>
      <c r="R81" s="1" t="s">
        <v>214</v>
      </c>
      <c r="V81" s="1" t="s">
        <v>215</v>
      </c>
      <c r="W81" s="1" t="s">
        <v>432</v>
      </c>
      <c r="Y81" s="1">
        <v>38.781666666666602</v>
      </c>
      <c r="Z81" s="1">
        <v>-77.388333333333307</v>
      </c>
      <c r="AD81" s="2">
        <v>36280</v>
      </c>
    </row>
    <row r="82" spans="1:32">
      <c r="A82" s="1" t="s">
        <v>155</v>
      </c>
      <c r="B82" s="1" t="s">
        <v>156</v>
      </c>
      <c r="C82" s="1" t="s">
        <v>431</v>
      </c>
      <c r="E82" s="1" t="s">
        <v>205</v>
      </c>
      <c r="F82" s="1" t="s">
        <v>208</v>
      </c>
      <c r="G82" s="1" t="s">
        <v>244</v>
      </c>
      <c r="H82" s="1" t="s">
        <v>9</v>
      </c>
      <c r="I82" s="1" t="s">
        <v>263</v>
      </c>
      <c r="J82" s="1">
        <v>3</v>
      </c>
      <c r="M82" s="1" t="s">
        <v>217</v>
      </c>
      <c r="N82" s="1" t="s">
        <v>218</v>
      </c>
      <c r="O82" s="1" t="s">
        <v>219</v>
      </c>
      <c r="P82" s="1" t="s">
        <v>220</v>
      </c>
      <c r="Q82" s="1" t="s">
        <v>221</v>
      </c>
      <c r="R82" s="1" t="s">
        <v>7</v>
      </c>
      <c r="T82" s="1" t="s">
        <v>214</v>
      </c>
      <c r="X82" s="1" t="s">
        <v>215</v>
      </c>
      <c r="Y82" s="1" t="s">
        <v>432</v>
      </c>
      <c r="AA82" s="1">
        <v>38.781666666666602</v>
      </c>
      <c r="AB82" s="1">
        <v>-77.388333333333307</v>
      </c>
      <c r="AF82" s="3">
        <v>36280</v>
      </c>
    </row>
    <row r="83" spans="1:32">
      <c r="A83" s="1" t="s">
        <v>61</v>
      </c>
      <c r="B83" s="1" t="s">
        <v>62</v>
      </c>
      <c r="C83" s="1" t="s">
        <v>433</v>
      </c>
      <c r="E83" s="1" t="s">
        <v>205</v>
      </c>
      <c r="F83" s="1" t="s">
        <v>208</v>
      </c>
      <c r="G83" s="1" t="s">
        <v>209</v>
      </c>
      <c r="H83" s="1" t="s">
        <v>9</v>
      </c>
      <c r="I83" s="1" t="s">
        <v>434</v>
      </c>
      <c r="J83" s="1">
        <v>3</v>
      </c>
      <c r="M83" s="1" t="s">
        <v>217</v>
      </c>
      <c r="N83" s="1" t="s">
        <v>219</v>
      </c>
      <c r="O83" s="1" t="s">
        <v>221</v>
      </c>
      <c r="P83" s="1" t="s">
        <v>27</v>
      </c>
      <c r="R83" s="1" t="s">
        <v>214</v>
      </c>
      <c r="V83" s="1" t="s">
        <v>215</v>
      </c>
      <c r="W83" s="1" t="s">
        <v>435</v>
      </c>
      <c r="Y83" s="1">
        <v>38.7318</v>
      </c>
      <c r="Z83" s="1">
        <v>-77.219800000000006</v>
      </c>
      <c r="AD83" s="2">
        <v>40604</v>
      </c>
    </row>
    <row r="84" spans="1:32">
      <c r="A84" s="1" t="s">
        <v>61</v>
      </c>
      <c r="B84" s="1" t="s">
        <v>62</v>
      </c>
      <c r="C84" s="1" t="s">
        <v>433</v>
      </c>
      <c r="E84" s="1" t="s">
        <v>205</v>
      </c>
      <c r="F84" s="1" t="s">
        <v>208</v>
      </c>
      <c r="G84" s="1" t="s">
        <v>209</v>
      </c>
      <c r="H84" s="1" t="s">
        <v>9</v>
      </c>
      <c r="I84" s="1" t="s">
        <v>434</v>
      </c>
      <c r="J84" s="1">
        <v>3</v>
      </c>
      <c r="M84" s="1" t="s">
        <v>217</v>
      </c>
      <c r="N84" s="1" t="s">
        <v>239</v>
      </c>
      <c r="O84" s="1" t="s">
        <v>219</v>
      </c>
      <c r="Q84" s="1" t="s">
        <v>221</v>
      </c>
      <c r="R84" s="1" t="s">
        <v>27</v>
      </c>
      <c r="T84" s="1" t="s">
        <v>214</v>
      </c>
      <c r="X84" s="1" t="s">
        <v>215</v>
      </c>
      <c r="Y84" s="1" t="s">
        <v>435</v>
      </c>
      <c r="AA84" s="1">
        <v>38.7318</v>
      </c>
      <c r="AB84" s="1">
        <v>-77.219800000000006</v>
      </c>
      <c r="AF84" s="3">
        <v>40604</v>
      </c>
    </row>
    <row r="85" spans="1:32">
      <c r="A85" s="1" t="s">
        <v>157</v>
      </c>
      <c r="B85" s="1" t="s">
        <v>158</v>
      </c>
      <c r="C85" s="1" t="s">
        <v>436</v>
      </c>
      <c r="E85" s="1" t="s">
        <v>205</v>
      </c>
      <c r="F85" s="1" t="s">
        <v>236</v>
      </c>
      <c r="G85" s="1" t="s">
        <v>284</v>
      </c>
      <c r="H85" s="1" t="s">
        <v>9</v>
      </c>
      <c r="I85" s="1" t="s">
        <v>285</v>
      </c>
      <c r="M85" s="1" t="s">
        <v>217</v>
      </c>
      <c r="N85" s="1" t="s">
        <v>219</v>
      </c>
      <c r="O85" s="1" t="s">
        <v>221</v>
      </c>
      <c r="P85" s="1" t="s">
        <v>333</v>
      </c>
      <c r="R85" s="1" t="s">
        <v>214</v>
      </c>
      <c r="V85" s="1" t="s">
        <v>215</v>
      </c>
      <c r="W85" s="1" t="s">
        <v>228</v>
      </c>
      <c r="Y85" s="1">
        <v>38.932361110999999</v>
      </c>
      <c r="Z85" s="1">
        <v>-77.308166666999995</v>
      </c>
      <c r="AD85" s="2">
        <v>39139</v>
      </c>
    </row>
    <row r="86" spans="1:32">
      <c r="A86" s="1" t="s">
        <v>157</v>
      </c>
      <c r="B86" s="1" t="s">
        <v>158</v>
      </c>
      <c r="C86" s="1" t="s">
        <v>436</v>
      </c>
      <c r="E86" s="1" t="s">
        <v>205</v>
      </c>
      <c r="F86" s="1" t="s">
        <v>236</v>
      </c>
      <c r="G86" s="1" t="s">
        <v>284</v>
      </c>
      <c r="H86" s="1" t="s">
        <v>9</v>
      </c>
      <c r="I86" s="1" t="s">
        <v>285</v>
      </c>
      <c r="J86" s="1">
        <v>2</v>
      </c>
      <c r="M86" s="1" t="s">
        <v>217</v>
      </c>
      <c r="N86" s="1" t="s">
        <v>239</v>
      </c>
      <c r="O86" s="1" t="s">
        <v>219</v>
      </c>
      <c r="Q86" s="1" t="s">
        <v>221</v>
      </c>
      <c r="R86" s="1" t="s">
        <v>83</v>
      </c>
      <c r="T86" s="1" t="s">
        <v>214</v>
      </c>
      <c r="X86" s="1" t="s">
        <v>215</v>
      </c>
      <c r="Y86" s="1" t="s">
        <v>228</v>
      </c>
      <c r="AA86" s="1">
        <v>38.932361110999999</v>
      </c>
      <c r="AB86" s="1">
        <v>-77.308166666999995</v>
      </c>
      <c r="AF86" s="3">
        <v>39139</v>
      </c>
    </row>
    <row r="87" spans="1:32">
      <c r="A87" s="1" t="s">
        <v>159</v>
      </c>
      <c r="B87" s="1" t="s">
        <v>64</v>
      </c>
      <c r="C87" s="1" t="s">
        <v>437</v>
      </c>
      <c r="E87" s="1" t="s">
        <v>205</v>
      </c>
      <c r="F87" s="1" t="s">
        <v>236</v>
      </c>
      <c r="G87" s="1" t="s">
        <v>295</v>
      </c>
      <c r="H87" s="1" t="s">
        <v>9</v>
      </c>
      <c r="I87" s="1" t="s">
        <v>289</v>
      </c>
      <c r="J87" s="1">
        <v>2</v>
      </c>
      <c r="M87" s="1" t="s">
        <v>279</v>
      </c>
      <c r="N87" s="1" t="s">
        <v>247</v>
      </c>
      <c r="O87" s="1" t="s">
        <v>280</v>
      </c>
      <c r="R87" s="1" t="s">
        <v>240</v>
      </c>
      <c r="V87" s="1" t="s">
        <v>438</v>
      </c>
      <c r="W87" s="1" t="s">
        <v>40</v>
      </c>
      <c r="Y87" s="1">
        <v>39.209800000000001</v>
      </c>
      <c r="Z87" s="1">
        <v>-77.621380555000002</v>
      </c>
      <c r="AD87" s="2">
        <v>38959</v>
      </c>
    </row>
    <row r="88" spans="1:32">
      <c r="A88" s="1" t="s">
        <v>63</v>
      </c>
      <c r="B88" s="1" t="s">
        <v>64</v>
      </c>
      <c r="C88" s="1" t="s">
        <v>439</v>
      </c>
      <c r="E88" s="1" t="s">
        <v>205</v>
      </c>
      <c r="F88" s="1" t="s">
        <v>236</v>
      </c>
      <c r="G88" s="1" t="s">
        <v>411</v>
      </c>
      <c r="H88" s="1" t="s">
        <v>9</v>
      </c>
      <c r="I88" s="1" t="s">
        <v>289</v>
      </c>
      <c r="J88" s="1">
        <v>2</v>
      </c>
      <c r="M88" s="1" t="s">
        <v>279</v>
      </c>
      <c r="N88" s="1" t="s">
        <v>247</v>
      </c>
      <c r="O88" s="1" t="s">
        <v>280</v>
      </c>
      <c r="P88" s="1" t="s">
        <v>7</v>
      </c>
      <c r="R88" s="1" t="s">
        <v>240</v>
      </c>
      <c r="V88" s="1" t="s">
        <v>438</v>
      </c>
      <c r="W88" s="1" t="s">
        <v>7</v>
      </c>
      <c r="Y88" s="1">
        <v>39.166556</v>
      </c>
      <c r="Z88" s="1">
        <v>-77.666972000000001</v>
      </c>
      <c r="AD88" s="2">
        <v>38420</v>
      </c>
    </row>
    <row r="89" spans="1:32">
      <c r="A89" s="1" t="s">
        <v>65</v>
      </c>
      <c r="B89" s="1" t="s">
        <v>64</v>
      </c>
      <c r="C89" s="1" t="s">
        <v>440</v>
      </c>
      <c r="E89" s="1" t="s">
        <v>205</v>
      </c>
      <c r="F89" s="1" t="s">
        <v>236</v>
      </c>
      <c r="G89" s="1" t="s">
        <v>411</v>
      </c>
      <c r="H89" s="1" t="s">
        <v>9</v>
      </c>
      <c r="I89" s="1" t="s">
        <v>289</v>
      </c>
      <c r="J89" s="1">
        <v>2</v>
      </c>
      <c r="M89" s="1" t="s">
        <v>279</v>
      </c>
      <c r="N89" s="1" t="s">
        <v>247</v>
      </c>
      <c r="O89" s="1" t="s">
        <v>280</v>
      </c>
      <c r="P89" s="1" t="s">
        <v>7</v>
      </c>
      <c r="R89" s="1" t="s">
        <v>240</v>
      </c>
      <c r="V89" s="1" t="s">
        <v>438</v>
      </c>
      <c r="W89" s="1" t="s">
        <v>7</v>
      </c>
      <c r="Y89" s="1">
        <v>39.159139000000003</v>
      </c>
      <c r="Z89" s="1">
        <v>-77.698694000000003</v>
      </c>
      <c r="AD89" s="2">
        <v>38420</v>
      </c>
    </row>
    <row r="90" spans="1:32">
      <c r="A90" s="1" t="s">
        <v>66</v>
      </c>
      <c r="B90" s="1" t="s">
        <v>64</v>
      </c>
      <c r="C90" s="1" t="s">
        <v>441</v>
      </c>
      <c r="E90" s="1" t="s">
        <v>205</v>
      </c>
      <c r="F90" s="1" t="s">
        <v>236</v>
      </c>
      <c r="G90" s="1" t="s">
        <v>411</v>
      </c>
      <c r="H90" s="1" t="s">
        <v>9</v>
      </c>
      <c r="I90" s="1" t="s">
        <v>289</v>
      </c>
      <c r="J90" s="1">
        <v>2</v>
      </c>
      <c r="M90" s="1" t="s">
        <v>279</v>
      </c>
      <c r="N90" s="1" t="s">
        <v>247</v>
      </c>
      <c r="O90" s="1" t="s">
        <v>280</v>
      </c>
      <c r="P90" s="1" t="s">
        <v>67</v>
      </c>
      <c r="R90" s="1" t="s">
        <v>240</v>
      </c>
      <c r="V90" s="1" t="s">
        <v>364</v>
      </c>
      <c r="W90" s="1" t="s">
        <v>442</v>
      </c>
      <c r="Y90" s="1">
        <v>39.142777777776999</v>
      </c>
      <c r="Z90" s="1">
        <v>-77.712222222220007</v>
      </c>
      <c r="AD90" s="2">
        <v>37795</v>
      </c>
    </row>
    <row r="91" spans="1:32">
      <c r="A91" s="1" t="s">
        <v>160</v>
      </c>
      <c r="B91" s="1" t="s">
        <v>64</v>
      </c>
      <c r="C91" s="1" t="s">
        <v>443</v>
      </c>
      <c r="E91" s="1" t="s">
        <v>205</v>
      </c>
      <c r="F91" s="1" t="s">
        <v>236</v>
      </c>
      <c r="G91" s="1" t="s">
        <v>411</v>
      </c>
      <c r="H91" s="1" t="s">
        <v>9</v>
      </c>
      <c r="I91" s="1" t="s">
        <v>289</v>
      </c>
      <c r="J91" s="1">
        <v>2</v>
      </c>
      <c r="M91" s="1" t="s">
        <v>279</v>
      </c>
      <c r="N91" s="1" t="s">
        <v>247</v>
      </c>
      <c r="O91" s="1" t="s">
        <v>280</v>
      </c>
      <c r="R91" s="1" t="s">
        <v>240</v>
      </c>
      <c r="V91" s="1" t="s">
        <v>364</v>
      </c>
      <c r="W91" s="1" t="s">
        <v>442</v>
      </c>
      <c r="Y91" s="1">
        <v>39.142222222222003</v>
      </c>
      <c r="Z91" s="1">
        <v>-77.722777777776997</v>
      </c>
      <c r="AD91" s="2">
        <v>37795</v>
      </c>
    </row>
    <row r="92" spans="1:32">
      <c r="A92" s="1" t="s">
        <v>68</v>
      </c>
      <c r="B92" s="1" t="s">
        <v>69</v>
      </c>
      <c r="C92" s="1" t="s">
        <v>444</v>
      </c>
      <c r="E92" s="1" t="s">
        <v>205</v>
      </c>
      <c r="F92" s="1" t="s">
        <v>236</v>
      </c>
      <c r="G92" s="1" t="s">
        <v>411</v>
      </c>
      <c r="H92" s="1" t="s">
        <v>9</v>
      </c>
      <c r="I92" s="1" t="s">
        <v>289</v>
      </c>
      <c r="J92" s="1">
        <v>2</v>
      </c>
      <c r="M92" s="1" t="s">
        <v>279</v>
      </c>
      <c r="N92" s="1" t="s">
        <v>247</v>
      </c>
      <c r="O92" s="1" t="s">
        <v>280</v>
      </c>
      <c r="R92" s="1" t="s">
        <v>240</v>
      </c>
      <c r="W92" s="1" t="s">
        <v>282</v>
      </c>
      <c r="Y92" s="1">
        <v>39.146388888887998</v>
      </c>
      <c r="Z92" s="1">
        <v>-77.732222222220003</v>
      </c>
      <c r="AD92" s="2">
        <v>37417</v>
      </c>
    </row>
    <row r="93" spans="1:32">
      <c r="A93" s="1" t="s">
        <v>70</v>
      </c>
      <c r="B93" s="1" t="s">
        <v>71</v>
      </c>
      <c r="C93" s="1" t="s">
        <v>445</v>
      </c>
      <c r="E93" s="1" t="s">
        <v>205</v>
      </c>
      <c r="F93" s="1" t="s">
        <v>236</v>
      </c>
      <c r="G93" s="1" t="s">
        <v>255</v>
      </c>
      <c r="H93" s="1" t="s">
        <v>9</v>
      </c>
      <c r="I93" s="1" t="s">
        <v>251</v>
      </c>
      <c r="J93" s="1">
        <v>2</v>
      </c>
      <c r="M93" s="1" t="s">
        <v>217</v>
      </c>
      <c r="N93" s="1" t="s">
        <v>219</v>
      </c>
      <c r="O93" s="1" t="s">
        <v>221</v>
      </c>
      <c r="P93" s="1" t="s">
        <v>40</v>
      </c>
      <c r="R93" s="1" t="s">
        <v>240</v>
      </c>
      <c r="V93" s="1" t="s">
        <v>206</v>
      </c>
      <c r="W93" s="1" t="s">
        <v>40</v>
      </c>
      <c r="Y93" s="1">
        <v>38.952500000000001</v>
      </c>
      <c r="Z93" s="1">
        <v>-77.535556</v>
      </c>
      <c r="AD93" s="2">
        <v>40609</v>
      </c>
    </row>
    <row r="94" spans="1:32">
      <c r="A94" s="1" t="s">
        <v>446</v>
      </c>
      <c r="B94" s="1" t="s">
        <v>161</v>
      </c>
      <c r="C94" s="1" t="s">
        <v>447</v>
      </c>
      <c r="E94" s="1" t="s">
        <v>205</v>
      </c>
      <c r="F94" s="1" t="s">
        <v>208</v>
      </c>
      <c r="G94" s="1" t="s">
        <v>278</v>
      </c>
      <c r="H94" s="1" t="s">
        <v>9</v>
      </c>
      <c r="I94" s="1" t="s">
        <v>389</v>
      </c>
      <c r="J94" s="1">
        <v>2</v>
      </c>
      <c r="M94" s="1" t="s">
        <v>246</v>
      </c>
      <c r="N94" s="1" t="s">
        <v>247</v>
      </c>
      <c r="O94" s="1" t="s">
        <v>248</v>
      </c>
      <c r="R94" s="1" t="s">
        <v>307</v>
      </c>
      <c r="V94" s="1" t="s">
        <v>296</v>
      </c>
      <c r="W94" s="1" t="s">
        <v>448</v>
      </c>
      <c r="Y94" s="1">
        <v>38.748333333333299</v>
      </c>
      <c r="Z94" s="1">
        <v>-77.685277777777699</v>
      </c>
      <c r="AD94" s="2">
        <v>36280</v>
      </c>
    </row>
    <row r="95" spans="1:32">
      <c r="A95" s="1" t="s">
        <v>162</v>
      </c>
      <c r="B95" s="1" t="s">
        <v>163</v>
      </c>
      <c r="C95" s="1" t="s">
        <v>449</v>
      </c>
      <c r="E95" s="1" t="s">
        <v>205</v>
      </c>
      <c r="F95" s="1" t="s">
        <v>236</v>
      </c>
      <c r="G95" s="1" t="s">
        <v>450</v>
      </c>
      <c r="H95" s="1" t="s">
        <v>9</v>
      </c>
      <c r="I95" s="1" t="s">
        <v>451</v>
      </c>
      <c r="N95" s="1" t="s">
        <v>239</v>
      </c>
      <c r="R95" s="1" t="s">
        <v>40</v>
      </c>
      <c r="T95" s="1" t="s">
        <v>240</v>
      </c>
      <c r="X95" s="1" t="s">
        <v>355</v>
      </c>
      <c r="AA95" s="1">
        <v>39.024931000000002</v>
      </c>
      <c r="AB95" s="1">
        <v>-77.368694000000005</v>
      </c>
      <c r="AF95" s="3">
        <v>40325</v>
      </c>
    </row>
    <row r="96" spans="1:32">
      <c r="A96" s="1" t="s">
        <v>164</v>
      </c>
      <c r="B96" s="1" t="s">
        <v>163</v>
      </c>
      <c r="C96" s="1" t="s">
        <v>319</v>
      </c>
      <c r="E96" s="1" t="s">
        <v>205</v>
      </c>
      <c r="F96" s="1" t="s">
        <v>236</v>
      </c>
      <c r="G96" s="1" t="s">
        <v>284</v>
      </c>
      <c r="H96" s="1" t="s">
        <v>9</v>
      </c>
      <c r="I96" s="1" t="s">
        <v>451</v>
      </c>
      <c r="J96" s="1">
        <v>2</v>
      </c>
      <c r="M96" s="1" t="s">
        <v>246</v>
      </c>
      <c r="N96" s="1" t="s">
        <v>247</v>
      </c>
      <c r="O96" s="1" t="s">
        <v>248</v>
      </c>
      <c r="R96" s="1" t="s">
        <v>214</v>
      </c>
      <c r="V96" s="1" t="s">
        <v>206</v>
      </c>
      <c r="W96" s="1" t="s">
        <v>429</v>
      </c>
      <c r="Y96" s="1">
        <v>38.992011099999999</v>
      </c>
      <c r="Z96" s="1">
        <v>-77.368913899999995</v>
      </c>
      <c r="AD96" s="2">
        <v>39939</v>
      </c>
    </row>
    <row r="97" spans="1:32">
      <c r="A97" s="1" t="s">
        <v>165</v>
      </c>
      <c r="B97" s="1" t="s">
        <v>166</v>
      </c>
      <c r="C97" s="1" t="s">
        <v>452</v>
      </c>
      <c r="E97" s="1" t="s">
        <v>205</v>
      </c>
      <c r="F97" s="1" t="s">
        <v>208</v>
      </c>
      <c r="G97" s="1" t="s">
        <v>226</v>
      </c>
      <c r="H97" s="1" t="s">
        <v>9</v>
      </c>
      <c r="I97" s="1" t="s">
        <v>380</v>
      </c>
      <c r="J97" s="1">
        <v>2</v>
      </c>
      <c r="M97" s="1" t="s">
        <v>279</v>
      </c>
      <c r="N97" s="1" t="s">
        <v>239</v>
      </c>
      <c r="O97" s="1" t="s">
        <v>247</v>
      </c>
      <c r="Q97" s="1" t="s">
        <v>280</v>
      </c>
      <c r="R97" s="1" t="s">
        <v>127</v>
      </c>
      <c r="T97" s="1" t="s">
        <v>214</v>
      </c>
      <c r="X97" s="1" t="s">
        <v>215</v>
      </c>
      <c r="Y97" s="1" t="s">
        <v>381</v>
      </c>
      <c r="AA97" s="1">
        <v>38.860556000000003</v>
      </c>
      <c r="AB97" s="1">
        <v>-77.166111000000001</v>
      </c>
      <c r="AF97" s="3">
        <v>38147</v>
      </c>
    </row>
    <row r="98" spans="1:32">
      <c r="A98" s="1" t="s">
        <v>72</v>
      </c>
      <c r="B98" s="1" t="s">
        <v>73</v>
      </c>
      <c r="C98" s="1" t="s">
        <v>453</v>
      </c>
      <c r="E98" s="1" t="s">
        <v>205</v>
      </c>
      <c r="F98" s="1" t="s">
        <v>236</v>
      </c>
      <c r="G98" s="1" t="s">
        <v>360</v>
      </c>
      <c r="H98" s="1" t="s">
        <v>9</v>
      </c>
      <c r="I98" s="1" t="s">
        <v>358</v>
      </c>
      <c r="J98" s="1">
        <v>2</v>
      </c>
      <c r="M98" s="1" t="s">
        <v>246</v>
      </c>
      <c r="N98" s="1" t="s">
        <v>247</v>
      </c>
      <c r="O98" s="1" t="s">
        <v>248</v>
      </c>
      <c r="P98" s="1" t="s">
        <v>40</v>
      </c>
      <c r="R98" s="1" t="s">
        <v>240</v>
      </c>
      <c r="V98" s="1" t="s">
        <v>215</v>
      </c>
      <c r="W98" s="1" t="s">
        <v>337</v>
      </c>
      <c r="Y98" s="1">
        <v>39.104199999999999</v>
      </c>
      <c r="Z98" s="1">
        <v>-77.553299999999993</v>
      </c>
      <c r="AD98" s="2">
        <v>40984</v>
      </c>
    </row>
    <row r="99" spans="1:32">
      <c r="A99" s="1" t="s">
        <v>167</v>
      </c>
      <c r="B99" s="1" t="s">
        <v>168</v>
      </c>
      <c r="C99" s="1" t="s">
        <v>454</v>
      </c>
      <c r="E99" s="1" t="s">
        <v>205</v>
      </c>
      <c r="F99" s="1" t="s">
        <v>236</v>
      </c>
      <c r="G99" s="1" t="s">
        <v>397</v>
      </c>
      <c r="H99" s="1" t="s">
        <v>9</v>
      </c>
      <c r="I99" s="1" t="s">
        <v>367</v>
      </c>
      <c r="J99" s="1">
        <v>2</v>
      </c>
      <c r="M99" s="1" t="s">
        <v>279</v>
      </c>
      <c r="N99" s="1" t="s">
        <v>247</v>
      </c>
      <c r="O99" s="1" t="s">
        <v>280</v>
      </c>
      <c r="P99" s="1" t="s">
        <v>27</v>
      </c>
      <c r="R99" s="1" t="s">
        <v>307</v>
      </c>
      <c r="V99" s="1" t="s">
        <v>455</v>
      </c>
      <c r="W99" s="1" t="s">
        <v>286</v>
      </c>
      <c r="Y99" s="1">
        <v>38.972059999999999</v>
      </c>
      <c r="Z99" s="1">
        <v>-77.726830000000007</v>
      </c>
      <c r="AD99" s="2">
        <v>37389</v>
      </c>
    </row>
    <row r="100" spans="1:32">
      <c r="A100" s="1" t="s">
        <v>169</v>
      </c>
      <c r="B100" s="1" t="s">
        <v>170</v>
      </c>
      <c r="C100" s="1" t="s">
        <v>456</v>
      </c>
      <c r="E100" s="1" t="s">
        <v>205</v>
      </c>
      <c r="F100" s="1" t="s">
        <v>236</v>
      </c>
      <c r="G100" s="1" t="s">
        <v>386</v>
      </c>
      <c r="H100" s="1" t="s">
        <v>9</v>
      </c>
      <c r="I100" s="1" t="s">
        <v>238</v>
      </c>
      <c r="J100" s="1">
        <v>1</v>
      </c>
      <c r="M100" s="1" t="s">
        <v>279</v>
      </c>
      <c r="N100" s="1" t="s">
        <v>247</v>
      </c>
      <c r="O100" s="1" t="s">
        <v>280</v>
      </c>
      <c r="P100" s="1" t="s">
        <v>27</v>
      </c>
      <c r="R100" s="1" t="s">
        <v>240</v>
      </c>
      <c r="V100" s="1" t="s">
        <v>290</v>
      </c>
      <c r="W100" s="1" t="s">
        <v>457</v>
      </c>
      <c r="Y100" s="1">
        <v>39.014339999999997</v>
      </c>
      <c r="Z100" s="1">
        <v>-77.79316</v>
      </c>
      <c r="AD100" s="2">
        <v>38803</v>
      </c>
    </row>
    <row r="101" spans="1:32">
      <c r="A101" s="1" t="s">
        <v>171</v>
      </c>
      <c r="B101" s="1" t="s">
        <v>172</v>
      </c>
      <c r="C101" s="1" t="s">
        <v>458</v>
      </c>
      <c r="E101" s="1" t="s">
        <v>205</v>
      </c>
      <c r="F101" s="1" t="s">
        <v>236</v>
      </c>
      <c r="G101" s="1" t="s">
        <v>459</v>
      </c>
      <c r="H101" s="1" t="s">
        <v>9</v>
      </c>
      <c r="I101" s="1" t="s">
        <v>326</v>
      </c>
      <c r="J101" s="1">
        <v>1</v>
      </c>
      <c r="M101" s="1" t="s">
        <v>279</v>
      </c>
      <c r="N101" s="1" t="s">
        <v>247</v>
      </c>
      <c r="O101" s="1" t="s">
        <v>280</v>
      </c>
      <c r="R101" s="1" t="s">
        <v>307</v>
      </c>
      <c r="V101" s="1" t="s">
        <v>296</v>
      </c>
      <c r="W101" s="1" t="s">
        <v>460</v>
      </c>
      <c r="Y101" s="1">
        <v>38.9000135</v>
      </c>
      <c r="Z101" s="1">
        <v>-78.037499999999994</v>
      </c>
      <c r="AD101" s="2">
        <v>37187</v>
      </c>
    </row>
    <row r="102" spans="1:32">
      <c r="A102" s="1" t="s">
        <v>173</v>
      </c>
      <c r="B102" s="1" t="s">
        <v>174</v>
      </c>
      <c r="C102" s="1" t="s">
        <v>461</v>
      </c>
      <c r="E102" s="1" t="s">
        <v>205</v>
      </c>
      <c r="F102" s="1" t="s">
        <v>236</v>
      </c>
      <c r="G102" s="1" t="s">
        <v>288</v>
      </c>
      <c r="H102" s="1" t="s">
        <v>9</v>
      </c>
      <c r="I102" s="1" t="s">
        <v>289</v>
      </c>
      <c r="J102" s="1">
        <v>1</v>
      </c>
      <c r="M102" s="1" t="s">
        <v>279</v>
      </c>
      <c r="N102" s="1" t="s">
        <v>247</v>
      </c>
      <c r="O102" s="1" t="s">
        <v>280</v>
      </c>
      <c r="P102" s="1" t="s">
        <v>27</v>
      </c>
      <c r="R102" s="1" t="s">
        <v>240</v>
      </c>
      <c r="V102" s="1" t="s">
        <v>348</v>
      </c>
      <c r="W102" s="1" t="s">
        <v>462</v>
      </c>
      <c r="Y102" s="1">
        <v>39.257840999999999</v>
      </c>
      <c r="Z102" s="1">
        <v>-77.590456000000003</v>
      </c>
      <c r="AD102" s="2">
        <v>38420</v>
      </c>
    </row>
    <row r="103" spans="1:32">
      <c r="A103" s="1" t="s">
        <v>175</v>
      </c>
      <c r="B103" s="1" t="s">
        <v>176</v>
      </c>
      <c r="C103" s="1" t="s">
        <v>463</v>
      </c>
      <c r="E103" s="1" t="s">
        <v>205</v>
      </c>
      <c r="F103" s="1" t="s">
        <v>236</v>
      </c>
      <c r="G103" s="1" t="s">
        <v>422</v>
      </c>
      <c r="H103" s="1" t="s">
        <v>9</v>
      </c>
      <c r="I103" s="1" t="s">
        <v>423</v>
      </c>
      <c r="M103" s="1" t="s">
        <v>464</v>
      </c>
      <c r="N103" s="1" t="s">
        <v>465</v>
      </c>
      <c r="O103" s="1" t="s">
        <v>466</v>
      </c>
      <c r="R103" s="1" t="s">
        <v>240</v>
      </c>
      <c r="V103" s="1" t="s">
        <v>296</v>
      </c>
      <c r="W103" s="1" t="s">
        <v>429</v>
      </c>
      <c r="Y103" s="1">
        <v>39.285638900000002</v>
      </c>
      <c r="Z103" s="1">
        <v>-77.740083299999995</v>
      </c>
      <c r="AD103" s="2">
        <v>39941</v>
      </c>
    </row>
    <row r="104" spans="1:32">
      <c r="A104" s="1" t="s">
        <v>177</v>
      </c>
      <c r="B104" s="1" t="s">
        <v>178</v>
      </c>
      <c r="C104" s="1" t="s">
        <v>467</v>
      </c>
      <c r="E104" s="1" t="s">
        <v>205</v>
      </c>
      <c r="F104" s="1" t="s">
        <v>230</v>
      </c>
      <c r="G104" s="1" t="s">
        <v>231</v>
      </c>
      <c r="H104" s="1" t="s">
        <v>9</v>
      </c>
      <c r="I104" s="1" t="s">
        <v>468</v>
      </c>
      <c r="J104" s="1">
        <v>1</v>
      </c>
      <c r="M104" s="1" t="s">
        <v>217</v>
      </c>
      <c r="N104" s="1" t="s">
        <v>219</v>
      </c>
      <c r="O104" s="1" t="s">
        <v>221</v>
      </c>
      <c r="P104" s="1" t="s">
        <v>27</v>
      </c>
      <c r="R104" s="1" t="s">
        <v>231</v>
      </c>
      <c r="V104" s="1" t="s">
        <v>469</v>
      </c>
      <c r="W104" s="1" t="s">
        <v>470</v>
      </c>
      <c r="Y104" s="1">
        <v>38.444789999999998</v>
      </c>
      <c r="Z104" s="1">
        <v>-77.498890000000003</v>
      </c>
      <c r="AD104" s="2">
        <v>38803</v>
      </c>
    </row>
    <row r="105" spans="1:32">
      <c r="A105" s="1" t="s">
        <v>75</v>
      </c>
      <c r="B105" s="1" t="s">
        <v>76</v>
      </c>
      <c r="C105" s="1" t="s">
        <v>471</v>
      </c>
      <c r="E105" s="1" t="s">
        <v>205</v>
      </c>
      <c r="F105" s="1" t="s">
        <v>208</v>
      </c>
      <c r="G105" s="1" t="s">
        <v>300</v>
      </c>
      <c r="H105" s="1" t="s">
        <v>9</v>
      </c>
      <c r="I105" s="1" t="s">
        <v>301</v>
      </c>
      <c r="J105" s="1">
        <v>2</v>
      </c>
      <c r="M105" s="1" t="s">
        <v>217</v>
      </c>
      <c r="N105" s="1" t="s">
        <v>219</v>
      </c>
      <c r="O105" s="1" t="s">
        <v>221</v>
      </c>
      <c r="P105" s="1" t="s">
        <v>27</v>
      </c>
      <c r="R105" s="1" t="s">
        <v>264</v>
      </c>
      <c r="W105" s="1" t="s">
        <v>472</v>
      </c>
      <c r="Y105" s="1">
        <v>38.637500000000003</v>
      </c>
      <c r="Z105" s="1">
        <v>-77.505499999999998</v>
      </c>
      <c r="AD105" s="2">
        <v>40984</v>
      </c>
    </row>
    <row r="106" spans="1:32" ht="12" customHeight="1">
      <c r="A106" s="1" t="s">
        <v>179</v>
      </c>
      <c r="B106" s="1" t="s">
        <v>180</v>
      </c>
      <c r="C106" s="1" t="s">
        <v>473</v>
      </c>
      <c r="E106" s="1" t="s">
        <v>205</v>
      </c>
      <c r="F106" s="1" t="s">
        <v>208</v>
      </c>
      <c r="G106" s="1" t="s">
        <v>274</v>
      </c>
      <c r="H106" s="1" t="s">
        <v>9</v>
      </c>
      <c r="I106" s="1" t="s">
        <v>271</v>
      </c>
      <c r="J106" s="1">
        <v>2</v>
      </c>
      <c r="M106" s="1" t="s">
        <v>246</v>
      </c>
      <c r="N106" s="1" t="s">
        <v>247</v>
      </c>
      <c r="O106" s="1" t="s">
        <v>248</v>
      </c>
      <c r="P106" s="1" t="s">
        <v>333</v>
      </c>
      <c r="R106" s="1" t="s">
        <v>264</v>
      </c>
      <c r="V106" s="1" t="s">
        <v>215</v>
      </c>
      <c r="W106" s="1" t="s">
        <v>228</v>
      </c>
      <c r="Y106" s="1">
        <v>38.817797222000003</v>
      </c>
      <c r="Z106" s="1">
        <v>-77.526511111000005</v>
      </c>
      <c r="AD106" s="2">
        <v>39141</v>
      </c>
    </row>
    <row r="107" spans="1:32">
      <c r="AD107" s="2"/>
    </row>
    <row r="120" spans="30:30">
      <c r="AD120" s="2"/>
    </row>
    <row r="122" spans="30:30">
      <c r="AD122" s="2"/>
    </row>
    <row r="124" spans="30:30">
      <c r="AD124" s="2"/>
    </row>
    <row r="126" spans="30:30">
      <c r="AD126" s="2"/>
    </row>
    <row r="129" spans="30:30">
      <c r="AD129" s="2"/>
    </row>
    <row r="132" spans="30:30">
      <c r="AD132" s="2"/>
    </row>
    <row r="134" spans="30:30">
      <c r="AD134" s="2"/>
    </row>
    <row r="136" spans="30:30">
      <c r="AD136" s="2"/>
    </row>
    <row r="138" spans="30:30">
      <c r="AD138" s="2"/>
    </row>
    <row r="140" spans="30:30">
      <c r="AD140" s="2"/>
    </row>
    <row r="142" spans="30:30">
      <c r="AD142" s="2"/>
    </row>
    <row r="144" spans="30:30">
      <c r="AD144" s="2"/>
    </row>
    <row r="146" spans="30:30">
      <c r="AD146" s="2"/>
    </row>
    <row r="148" spans="30:30">
      <c r="AD148" s="2"/>
    </row>
    <row r="150" spans="30:30">
      <c r="AD150" s="2"/>
    </row>
    <row r="153" spans="30:30">
      <c r="AD153" s="2"/>
    </row>
    <row r="155" spans="30:30">
      <c r="AD155" s="2"/>
    </row>
    <row r="157" spans="30:30">
      <c r="AD157" s="2"/>
    </row>
    <row r="159" spans="30:30">
      <c r="AD159" s="2"/>
    </row>
    <row r="161" spans="30:30">
      <c r="AD161" s="2"/>
    </row>
    <row r="163" spans="30:30">
      <c r="AD163" s="2"/>
    </row>
    <row r="165" spans="30:30">
      <c r="AD165" s="2"/>
    </row>
    <row r="167" spans="30:30">
      <c r="AD167" s="2"/>
    </row>
    <row r="169" spans="30:30">
      <c r="AD169" s="2"/>
    </row>
    <row r="171" spans="30:30">
      <c r="AD171" s="2"/>
    </row>
    <row r="173" spans="30:30">
      <c r="AD173" s="2"/>
    </row>
    <row r="175" spans="30:30">
      <c r="AD175" s="2"/>
    </row>
    <row r="177" spans="30:30">
      <c r="AD177" s="2"/>
    </row>
    <row r="179" spans="30:30">
      <c r="AD179" s="2"/>
    </row>
    <row r="181" spans="30:30">
      <c r="AD181" s="2"/>
    </row>
    <row r="183" spans="30:30">
      <c r="AD183" s="2"/>
    </row>
    <row r="185" spans="30:30">
      <c r="AD185" s="2"/>
    </row>
    <row r="187" spans="30:30">
      <c r="AD187" s="2"/>
    </row>
    <row r="189" spans="30:30">
      <c r="AD189" s="2"/>
    </row>
    <row r="191" spans="30:30">
      <c r="AD191" s="2"/>
    </row>
    <row r="193" spans="30:30">
      <c r="AD193" s="2"/>
    </row>
    <row r="195" spans="30:30">
      <c r="AD195" s="2"/>
    </row>
    <row r="197" spans="30:30">
      <c r="AD197" s="2"/>
    </row>
    <row r="199" spans="30:30">
      <c r="AD199" s="2"/>
    </row>
    <row r="201" spans="30:30">
      <c r="AD201" s="2"/>
    </row>
    <row r="203" spans="30:30">
      <c r="AD203" s="2"/>
    </row>
    <row r="205" spans="30:30">
      <c r="AD205" s="2"/>
    </row>
    <row r="207" spans="30:30">
      <c r="AD207" s="2"/>
    </row>
    <row r="209" spans="30:30">
      <c r="AD209" s="2"/>
    </row>
    <row r="211" spans="30:30">
      <c r="AD211" s="2"/>
    </row>
    <row r="213" spans="30:30">
      <c r="AD213" s="2"/>
    </row>
    <row r="215" spans="30:30">
      <c r="AD215" s="2"/>
    </row>
    <row r="217" spans="30:30">
      <c r="AD217" s="2"/>
    </row>
    <row r="219" spans="30:30">
      <c r="AD219" s="2"/>
    </row>
    <row r="222" spans="30:30">
      <c r="AD222" s="2"/>
    </row>
    <row r="224" spans="30:30">
      <c r="AD224" s="2"/>
    </row>
    <row r="226" spans="30:30">
      <c r="AD226" s="2"/>
    </row>
    <row r="228" spans="30:30">
      <c r="AD228" s="2"/>
    </row>
    <row r="230" spans="30:30">
      <c r="AD230" s="2"/>
    </row>
    <row r="232" spans="30:30">
      <c r="AD232" s="2"/>
    </row>
    <row r="234" spans="30:30">
      <c r="AD234" s="2"/>
    </row>
    <row r="236" spans="30:30">
      <c r="AD236" s="2"/>
    </row>
    <row r="238" spans="30:30">
      <c r="AD238" s="2"/>
    </row>
    <row r="240" spans="30:30">
      <c r="AD240" s="2"/>
    </row>
    <row r="242" spans="30:30">
      <c r="AD242" s="2"/>
    </row>
    <row r="244" spans="30:30">
      <c r="AD244" s="2"/>
    </row>
    <row r="246" spans="30:30">
      <c r="AD246" s="2"/>
    </row>
    <row r="248" spans="30:30">
      <c r="AD248" s="2"/>
    </row>
    <row r="250" spans="30:30">
      <c r="AD250" s="2"/>
    </row>
    <row r="252" spans="30:30">
      <c r="AD252" s="2"/>
    </row>
    <row r="254" spans="30:30">
      <c r="AD254" s="2"/>
    </row>
    <row r="256" spans="30:30">
      <c r="AD256" s="2"/>
    </row>
    <row r="258" spans="30:30">
      <c r="AD258" s="2"/>
    </row>
    <row r="260" spans="30:30">
      <c r="AD260" s="2"/>
    </row>
    <row r="262" spans="30:30">
      <c r="AD262" s="2"/>
    </row>
    <row r="264" spans="30:30">
      <c r="AD264" s="2"/>
    </row>
    <row r="266" spans="30:30">
      <c r="AD266" s="2"/>
    </row>
    <row r="268" spans="30:30">
      <c r="AD268" s="2"/>
    </row>
    <row r="270" spans="30:30">
      <c r="AD270" s="2"/>
    </row>
    <row r="272" spans="30:30">
      <c r="AD272" s="2"/>
    </row>
    <row r="274" spans="30:30">
      <c r="AD274" s="2"/>
    </row>
    <row r="276" spans="30:30">
      <c r="AD276" s="2"/>
    </row>
    <row r="278" spans="30:30">
      <c r="AD278" s="2"/>
    </row>
    <row r="281" spans="30:30">
      <c r="AD281" s="2"/>
    </row>
    <row r="283" spans="30:30">
      <c r="AD283" s="2"/>
    </row>
    <row r="285" spans="30:30">
      <c r="AD285" s="2"/>
    </row>
    <row r="287" spans="30:30">
      <c r="AD287" s="2"/>
    </row>
    <row r="289" spans="30:30">
      <c r="AD289" s="2"/>
    </row>
    <row r="291" spans="30:30">
      <c r="AD291" s="2"/>
    </row>
    <row r="293" spans="30:30">
      <c r="AD293" s="2"/>
    </row>
    <row r="295" spans="30:30">
      <c r="AD295" s="2"/>
    </row>
    <row r="297" spans="30:30">
      <c r="AD297" s="2"/>
    </row>
    <row r="299" spans="30:30">
      <c r="AD299" s="2"/>
    </row>
    <row r="301" spans="30:30">
      <c r="AD301" s="2"/>
    </row>
    <row r="303" spans="30:30">
      <c r="AD303" s="2"/>
    </row>
    <row r="305" spans="30:30">
      <c r="AD305" s="2"/>
    </row>
    <row r="307" spans="30:30">
      <c r="AD307" s="2"/>
    </row>
    <row r="309" spans="30:30">
      <c r="AD309" s="2"/>
    </row>
    <row r="311" spans="30:30">
      <c r="AD311" s="2"/>
    </row>
    <row r="313" spans="30:30">
      <c r="AD313" s="2"/>
    </row>
    <row r="315" spans="30:30">
      <c r="AD315" s="2"/>
    </row>
    <row r="317" spans="30:30">
      <c r="AD317" s="2"/>
    </row>
    <row r="319" spans="30:30">
      <c r="AD319" s="2"/>
    </row>
    <row r="321" spans="30:30">
      <c r="AD321" s="2"/>
    </row>
    <row r="323" spans="30:30">
      <c r="AD323" s="2"/>
    </row>
    <row r="325" spans="30:30">
      <c r="AD325" s="2"/>
    </row>
    <row r="327" spans="30:30">
      <c r="AD327" s="2"/>
    </row>
    <row r="329" spans="30:30">
      <c r="AD329" s="2"/>
    </row>
    <row r="331" spans="30:30">
      <c r="AD331" s="2"/>
    </row>
    <row r="333" spans="30:30">
      <c r="AD333" s="2"/>
    </row>
    <row r="335" spans="30:30">
      <c r="AD335" s="2"/>
    </row>
    <row r="337" spans="30:30">
      <c r="AD337" s="2"/>
    </row>
    <row r="339" spans="30:30">
      <c r="AD339" s="2"/>
    </row>
    <row r="341" spans="30:30">
      <c r="AD341" s="2"/>
    </row>
    <row r="343" spans="30:30">
      <c r="AD343" s="2"/>
    </row>
    <row r="345" spans="30:30">
      <c r="AD345" s="2"/>
    </row>
    <row r="347" spans="30:30">
      <c r="AD347" s="2"/>
    </row>
    <row r="350" spans="30:30">
      <c r="AD350" s="2"/>
    </row>
    <row r="352" spans="30:30">
      <c r="AD352" s="2"/>
    </row>
    <row r="354" spans="30:30">
      <c r="AD354" s="2"/>
    </row>
    <row r="356" spans="30:30">
      <c r="AD356" s="2"/>
    </row>
    <row r="358" spans="30:30">
      <c r="AD358" s="2"/>
    </row>
    <row r="360" spans="30:30">
      <c r="AD360" s="2"/>
    </row>
    <row r="362" spans="30:30">
      <c r="AD362" s="2"/>
    </row>
    <row r="364" spans="30:30">
      <c r="AD364" s="2"/>
    </row>
    <row r="366" spans="30:30">
      <c r="AD366" s="2"/>
    </row>
    <row r="368" spans="30:30">
      <c r="AD368" s="2"/>
    </row>
    <row r="370" spans="30:30">
      <c r="AD370" s="2"/>
    </row>
    <row r="372" spans="30:30">
      <c r="AD372" s="2"/>
    </row>
    <row r="374" spans="30:30">
      <c r="AD374" s="2"/>
    </row>
    <row r="377" spans="30:30">
      <c r="AD377" s="2"/>
    </row>
    <row r="379" spans="30:30">
      <c r="AD379" s="2"/>
    </row>
    <row r="382" spans="30:30">
      <c r="AD382" s="2"/>
    </row>
    <row r="384" spans="30:30">
      <c r="AD384" s="2"/>
    </row>
    <row r="386" spans="30:30">
      <c r="AD386" s="2"/>
    </row>
    <row r="388" spans="30:30">
      <c r="AD388" s="2"/>
    </row>
  </sheetData>
  <sortState ref="A2:AF386">
    <sortCondition ref="A2:A38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F24"/>
  <sheetViews>
    <sheetView workbookViewId="0">
      <selection activeCell="L30" sqref="K29:L30"/>
    </sheetView>
  </sheetViews>
  <sheetFormatPr defaultRowHeight="15"/>
  <cols>
    <col min="1" max="1" width="11.140625" bestFit="1" customWidth="1"/>
    <col min="2" max="2" width="21.42578125" bestFit="1" customWidth="1"/>
    <col min="3" max="3" width="42.85546875" bestFit="1" customWidth="1"/>
    <col min="4" max="4" width="9.28515625" bestFit="1" customWidth="1"/>
    <col min="5" max="5" width="8" bestFit="1" customWidth="1"/>
    <col min="6" max="6" width="13.7109375" bestFit="1" customWidth="1"/>
  </cols>
  <sheetData>
    <row r="1" spans="1:6">
      <c r="A1" s="21" t="s">
        <v>0</v>
      </c>
      <c r="B1" s="21" t="s">
        <v>2</v>
      </c>
      <c r="C1" s="21" t="s">
        <v>1</v>
      </c>
      <c r="D1" s="22" t="s">
        <v>3</v>
      </c>
      <c r="E1" s="21" t="s">
        <v>498</v>
      </c>
      <c r="F1" s="23" t="s">
        <v>499</v>
      </c>
    </row>
    <row r="2" spans="1:6">
      <c r="A2" s="24" t="s">
        <v>20</v>
      </c>
      <c r="B2" s="24" t="s">
        <v>21</v>
      </c>
      <c r="C2" s="24" t="s">
        <v>40</v>
      </c>
      <c r="D2" s="25">
        <v>39903</v>
      </c>
      <c r="E2" s="24">
        <v>160</v>
      </c>
      <c r="F2" s="26" t="s">
        <v>500</v>
      </c>
    </row>
    <row r="3" spans="1:6">
      <c r="A3" s="24" t="s">
        <v>22</v>
      </c>
      <c r="B3" s="24" t="s">
        <v>21</v>
      </c>
      <c r="C3" s="24" t="s">
        <v>7</v>
      </c>
      <c r="D3" s="25">
        <v>39903</v>
      </c>
      <c r="E3" s="24">
        <v>141</v>
      </c>
      <c r="F3" s="26" t="s">
        <v>501</v>
      </c>
    </row>
    <row r="4" spans="1:6">
      <c r="A4" s="24" t="s">
        <v>23</v>
      </c>
      <c r="B4" s="24" t="s">
        <v>21</v>
      </c>
      <c r="C4" s="24" t="s">
        <v>7</v>
      </c>
      <c r="D4" s="25">
        <v>39961</v>
      </c>
      <c r="E4" s="24">
        <v>135</v>
      </c>
      <c r="F4" s="26" t="s">
        <v>502</v>
      </c>
    </row>
    <row r="5" spans="1:6">
      <c r="A5" s="24" t="s">
        <v>92</v>
      </c>
      <c r="B5" s="24" t="s">
        <v>89</v>
      </c>
      <c r="C5" s="24" t="s">
        <v>7</v>
      </c>
      <c r="D5" s="25">
        <v>39903</v>
      </c>
      <c r="E5" s="24">
        <v>169</v>
      </c>
      <c r="F5" s="26" t="s">
        <v>503</v>
      </c>
    </row>
    <row r="6" spans="1:6">
      <c r="A6" s="24" t="s">
        <v>97</v>
      </c>
      <c r="B6" s="24" t="s">
        <v>28</v>
      </c>
      <c r="C6" s="24" t="s">
        <v>291</v>
      </c>
      <c r="D6" s="25">
        <v>39899</v>
      </c>
      <c r="E6" s="24">
        <v>147</v>
      </c>
      <c r="F6" s="26" t="s">
        <v>504</v>
      </c>
    </row>
    <row r="7" spans="1:6">
      <c r="A7" s="24" t="s">
        <v>98</v>
      </c>
      <c r="B7" s="24" t="s">
        <v>28</v>
      </c>
      <c r="C7" s="24" t="s">
        <v>297</v>
      </c>
      <c r="D7" s="25">
        <v>39899</v>
      </c>
      <c r="E7" s="24">
        <v>106</v>
      </c>
      <c r="F7" s="26" t="s">
        <v>505</v>
      </c>
    </row>
    <row r="8" spans="1:6">
      <c r="A8" s="24" t="s">
        <v>123</v>
      </c>
      <c r="B8" s="24" t="s">
        <v>43</v>
      </c>
      <c r="C8" s="24" t="s">
        <v>365</v>
      </c>
      <c r="D8" s="25">
        <v>39946</v>
      </c>
      <c r="E8" s="24">
        <v>150</v>
      </c>
      <c r="F8" s="26" t="s">
        <v>506</v>
      </c>
    </row>
    <row r="9" spans="1:6">
      <c r="A9" s="24" t="s">
        <v>124</v>
      </c>
      <c r="B9" s="24" t="s">
        <v>43</v>
      </c>
      <c r="C9" s="24" t="s">
        <v>479</v>
      </c>
      <c r="D9" s="25">
        <v>39902</v>
      </c>
      <c r="E9" s="24">
        <v>103</v>
      </c>
      <c r="F9" s="26" t="s">
        <v>507</v>
      </c>
    </row>
    <row r="10" spans="1:6">
      <c r="A10" s="24" t="s">
        <v>44</v>
      </c>
      <c r="B10" s="24" t="s">
        <v>43</v>
      </c>
      <c r="C10" s="24" t="s">
        <v>371</v>
      </c>
      <c r="D10" s="25">
        <v>39902</v>
      </c>
      <c r="E10" s="24">
        <v>146</v>
      </c>
      <c r="F10" s="26" t="s">
        <v>508</v>
      </c>
    </row>
    <row r="11" spans="1:6">
      <c r="A11" s="24" t="s">
        <v>136</v>
      </c>
      <c r="B11" s="24" t="s">
        <v>137</v>
      </c>
      <c r="C11" s="24" t="s">
        <v>398</v>
      </c>
      <c r="D11" s="25">
        <v>39910</v>
      </c>
      <c r="E11" s="24">
        <v>131</v>
      </c>
      <c r="F11" s="26" t="s">
        <v>509</v>
      </c>
    </row>
    <row r="12" spans="1:6">
      <c r="A12" s="24" t="s">
        <v>143</v>
      </c>
      <c r="B12" s="24" t="s">
        <v>144</v>
      </c>
      <c r="C12" s="24" t="s">
        <v>371</v>
      </c>
      <c r="D12" s="25">
        <v>39903</v>
      </c>
      <c r="E12" s="24">
        <v>149</v>
      </c>
      <c r="F12" s="26" t="s">
        <v>510</v>
      </c>
    </row>
    <row r="13" spans="1:6">
      <c r="A13" s="24" t="s">
        <v>52</v>
      </c>
      <c r="B13" s="24" t="s">
        <v>53</v>
      </c>
      <c r="C13" s="24" t="s">
        <v>40</v>
      </c>
      <c r="D13" s="25">
        <v>39946</v>
      </c>
      <c r="E13" s="24">
        <v>143</v>
      </c>
      <c r="F13" s="26" t="s">
        <v>511</v>
      </c>
    </row>
    <row r="14" spans="1:6">
      <c r="A14" s="24" t="s">
        <v>147</v>
      </c>
      <c r="B14" s="24" t="s">
        <v>148</v>
      </c>
      <c r="C14" s="24" t="s">
        <v>415</v>
      </c>
      <c r="D14" s="25">
        <v>39902</v>
      </c>
      <c r="E14" s="24">
        <v>159</v>
      </c>
      <c r="F14" s="26" t="s">
        <v>512</v>
      </c>
    </row>
    <row r="15" spans="1:6">
      <c r="A15" s="24" t="s">
        <v>149</v>
      </c>
      <c r="B15" s="24" t="s">
        <v>148</v>
      </c>
      <c r="C15" s="24" t="s">
        <v>401</v>
      </c>
      <c r="D15" s="25">
        <v>39903</v>
      </c>
      <c r="E15" s="24">
        <v>140</v>
      </c>
      <c r="F15" s="26" t="s">
        <v>513</v>
      </c>
    </row>
    <row r="16" spans="1:6">
      <c r="A16" s="24" t="s">
        <v>159</v>
      </c>
      <c r="B16" s="24" t="s">
        <v>514</v>
      </c>
      <c r="C16" s="24" t="s">
        <v>40</v>
      </c>
      <c r="D16" s="25">
        <v>39902</v>
      </c>
      <c r="E16" s="24">
        <v>157</v>
      </c>
      <c r="F16" s="26" t="s">
        <v>515</v>
      </c>
    </row>
    <row r="17" spans="1:6">
      <c r="A17" s="24" t="s">
        <v>63</v>
      </c>
      <c r="B17" s="24" t="s">
        <v>514</v>
      </c>
      <c r="C17" s="24" t="s">
        <v>7</v>
      </c>
      <c r="D17" s="25">
        <v>39946</v>
      </c>
      <c r="E17" s="24">
        <v>141</v>
      </c>
      <c r="F17" s="26" t="s">
        <v>516</v>
      </c>
    </row>
    <row r="18" spans="1:6">
      <c r="A18" s="24" t="s">
        <v>65</v>
      </c>
      <c r="B18" s="24" t="s">
        <v>514</v>
      </c>
      <c r="C18" s="24" t="s">
        <v>7</v>
      </c>
      <c r="D18" s="25">
        <v>39946</v>
      </c>
      <c r="E18" s="24">
        <v>162</v>
      </c>
      <c r="F18" s="26" t="s">
        <v>517</v>
      </c>
    </row>
    <row r="19" spans="1:6">
      <c r="A19" s="24" t="s">
        <v>518</v>
      </c>
      <c r="B19" s="24" t="s">
        <v>514</v>
      </c>
      <c r="C19" s="24" t="s">
        <v>442</v>
      </c>
      <c r="D19" s="25">
        <v>39903</v>
      </c>
      <c r="E19" s="24">
        <v>146</v>
      </c>
      <c r="F19" s="26" t="s">
        <v>519</v>
      </c>
    </row>
    <row r="20" spans="1:6">
      <c r="A20" s="24" t="s">
        <v>160</v>
      </c>
      <c r="B20" s="24" t="s">
        <v>514</v>
      </c>
      <c r="C20" s="24" t="s">
        <v>442</v>
      </c>
      <c r="D20" s="25">
        <v>39903</v>
      </c>
      <c r="E20" s="24">
        <v>162</v>
      </c>
      <c r="F20" s="26" t="s">
        <v>520</v>
      </c>
    </row>
    <row r="21" spans="1:6">
      <c r="A21" s="24" t="s">
        <v>68</v>
      </c>
      <c r="B21" s="24" t="s">
        <v>514</v>
      </c>
      <c r="C21" s="24" t="s">
        <v>282</v>
      </c>
      <c r="D21" s="25">
        <v>39959</v>
      </c>
      <c r="E21" s="24">
        <v>143</v>
      </c>
      <c r="F21" s="26" t="s">
        <v>521</v>
      </c>
    </row>
    <row r="22" spans="1:6">
      <c r="A22" s="24" t="s">
        <v>167</v>
      </c>
      <c r="B22" s="24" t="s">
        <v>168</v>
      </c>
      <c r="C22" s="24" t="s">
        <v>286</v>
      </c>
      <c r="D22" s="25">
        <v>39903</v>
      </c>
      <c r="E22" s="24">
        <v>115</v>
      </c>
      <c r="F22" s="26" t="s">
        <v>522</v>
      </c>
    </row>
    <row r="23" spans="1:6">
      <c r="A23" s="24" t="s">
        <v>169</v>
      </c>
      <c r="B23" s="24" t="s">
        <v>170</v>
      </c>
      <c r="C23" s="24" t="s">
        <v>457</v>
      </c>
      <c r="D23" s="25">
        <v>39903</v>
      </c>
      <c r="E23" s="24">
        <v>151</v>
      </c>
      <c r="F23" s="26" t="s">
        <v>523</v>
      </c>
    </row>
    <row r="24" spans="1:6" ht="15.75" thickBot="1">
      <c r="A24" s="27" t="s">
        <v>173</v>
      </c>
      <c r="B24" s="27" t="s">
        <v>174</v>
      </c>
      <c r="C24" s="27" t="s">
        <v>462</v>
      </c>
      <c r="D24" s="28">
        <v>39899</v>
      </c>
      <c r="E24" s="27">
        <v>161</v>
      </c>
      <c r="F24" s="29" t="s">
        <v>524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E28" sqref="E28"/>
    </sheetView>
  </sheetViews>
  <sheetFormatPr defaultRowHeight="12.75"/>
  <cols>
    <col min="1" max="1" width="12.7109375" style="7" customWidth="1"/>
    <col min="2" max="2" width="13.28515625" style="7" customWidth="1"/>
    <col min="3" max="3" width="22.7109375" style="7" customWidth="1"/>
    <col min="4" max="5" width="10.140625" style="7" bestFit="1" customWidth="1"/>
    <col min="6" max="12" width="9.140625" style="7"/>
    <col min="13" max="13" width="21.85546875" style="7" customWidth="1"/>
    <col min="14" max="16384" width="9.140625" style="7"/>
  </cols>
  <sheetData>
    <row r="1" spans="1:14">
      <c r="A1" s="6" t="s">
        <v>482</v>
      </c>
    </row>
    <row r="2" spans="1:14">
      <c r="A2" s="8" t="s">
        <v>483</v>
      </c>
      <c r="B2" s="8" t="s">
        <v>484</v>
      </c>
      <c r="C2" s="9"/>
    </row>
    <row r="3" spans="1:14">
      <c r="A3" s="8" t="s">
        <v>485</v>
      </c>
      <c r="B3" s="8" t="s">
        <v>486</v>
      </c>
      <c r="C3" s="9"/>
    </row>
    <row r="4" spans="1:14">
      <c r="A4" s="8" t="s">
        <v>487</v>
      </c>
      <c r="B4" s="8" t="s">
        <v>488</v>
      </c>
      <c r="C4" s="9"/>
    </row>
    <row r="5" spans="1:14">
      <c r="A5" s="8" t="s">
        <v>489</v>
      </c>
      <c r="B5" s="8" t="s">
        <v>490</v>
      </c>
      <c r="C5" s="9"/>
    </row>
    <row r="6" spans="1:14">
      <c r="A6" s="7" t="s">
        <v>491</v>
      </c>
    </row>
    <row r="8" spans="1:14">
      <c r="D8" s="7" t="s">
        <v>492</v>
      </c>
      <c r="E8" s="7" t="s">
        <v>493</v>
      </c>
      <c r="F8" s="7" t="s">
        <v>494</v>
      </c>
    </row>
    <row r="9" spans="1:14">
      <c r="A9" s="9" t="s">
        <v>483</v>
      </c>
      <c r="B9" s="9" t="s">
        <v>485</v>
      </c>
      <c r="C9" s="9" t="str">
        <f>CONCATENATE(A9," to ",B9)</f>
        <v>Optimal to Sub-optimal</v>
      </c>
      <c r="D9" s="10">
        <v>33604</v>
      </c>
      <c r="E9" s="10">
        <v>41274</v>
      </c>
      <c r="F9" s="9">
        <v>160</v>
      </c>
      <c r="M9" s="8" t="s">
        <v>495</v>
      </c>
      <c r="N9" s="8">
        <v>160</v>
      </c>
    </row>
    <row r="10" spans="1:14">
      <c r="A10" s="9" t="s">
        <v>485</v>
      </c>
      <c r="B10" s="9" t="s">
        <v>487</v>
      </c>
      <c r="C10" s="9" t="str">
        <f>CONCATENATE(A10," to ",B10)</f>
        <v>Sub-optimal to Marginal</v>
      </c>
      <c r="D10" s="10">
        <v>33604</v>
      </c>
      <c r="E10" s="10">
        <v>41274</v>
      </c>
      <c r="F10" s="9">
        <v>107</v>
      </c>
      <c r="M10" s="8" t="s">
        <v>496</v>
      </c>
      <c r="N10" s="8">
        <v>107</v>
      </c>
    </row>
    <row r="11" spans="1:14">
      <c r="A11" s="9" t="s">
        <v>487</v>
      </c>
      <c r="B11" s="9" t="s">
        <v>489</v>
      </c>
      <c r="C11" s="9" t="str">
        <f>CONCATENATE(A11," to ",B11)</f>
        <v>Marginal to Poor</v>
      </c>
      <c r="D11" s="10">
        <v>33604</v>
      </c>
      <c r="E11" s="10">
        <v>41274</v>
      </c>
      <c r="F11" s="9">
        <v>54</v>
      </c>
      <c r="M11" s="8" t="s">
        <v>497</v>
      </c>
      <c r="N11" s="8">
        <v>54</v>
      </c>
    </row>
    <row r="12" spans="1:14">
      <c r="A12" s="9"/>
      <c r="B12" s="9"/>
      <c r="C12" s="9"/>
      <c r="D12" s="9"/>
      <c r="E12" s="9"/>
      <c r="F12" s="9"/>
    </row>
    <row r="15" spans="1:14" ht="13.5" thickBot="1"/>
    <row r="16" spans="1:14">
      <c r="C16" s="11" t="s">
        <v>495</v>
      </c>
      <c r="D16" s="12">
        <v>33604</v>
      </c>
      <c r="E16" s="13">
        <v>160</v>
      </c>
    </row>
    <row r="17" spans="3:5">
      <c r="C17" s="14" t="s">
        <v>495</v>
      </c>
      <c r="D17" s="10">
        <v>41639</v>
      </c>
      <c r="E17" s="15">
        <v>160</v>
      </c>
    </row>
    <row r="18" spans="3:5">
      <c r="C18" s="14" t="s">
        <v>496</v>
      </c>
      <c r="D18" s="10">
        <v>33604</v>
      </c>
      <c r="E18" s="15">
        <v>107</v>
      </c>
    </row>
    <row r="19" spans="3:5">
      <c r="C19" s="14" t="s">
        <v>496</v>
      </c>
      <c r="D19" s="10">
        <v>41639</v>
      </c>
      <c r="E19" s="15">
        <v>107</v>
      </c>
    </row>
    <row r="20" spans="3:5">
      <c r="C20" s="14" t="s">
        <v>497</v>
      </c>
      <c r="D20" s="10">
        <v>33604</v>
      </c>
      <c r="E20" s="15">
        <v>54</v>
      </c>
    </row>
    <row r="21" spans="3:5" ht="13.5" thickBot="1">
      <c r="C21" s="16" t="s">
        <v>497</v>
      </c>
      <c r="D21" s="17">
        <v>41639</v>
      </c>
      <c r="E21" s="18">
        <v>54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Intro</vt:lpstr>
      <vt:lpstr>Cross4</vt:lpstr>
      <vt:lpstr>Cross3</vt:lpstr>
      <vt:lpstr>Station_NRO</vt:lpstr>
      <vt:lpstr>LC_2009</vt:lpstr>
      <vt:lpstr>Score_Class</vt:lpstr>
      <vt:lpstr>1AXKR000.77</vt:lpstr>
      <vt:lpstr>1AXGU000.18</vt:lpstr>
      <vt:lpstr>1AWAC003.31</vt:lpstr>
      <vt:lpstr>1ASOC013.05</vt:lpstr>
      <vt:lpstr>1ASOC012.60</vt:lpstr>
      <vt:lpstr>1ASOC011.70</vt:lpstr>
      <vt:lpstr>1ASOC010.09</vt:lpstr>
      <vt:lpstr>1ASOC007.06</vt:lpstr>
      <vt:lpstr>1ASOC000.01</vt:lpstr>
      <vt:lpstr>1ANOG005.69</vt:lpstr>
      <vt:lpstr>1ANOG000.91</vt:lpstr>
      <vt:lpstr>1ANOC000.42</vt:lpstr>
      <vt:lpstr>1ANOC004.38</vt:lpstr>
      <vt:lpstr>1ANOC009.37</vt:lpstr>
      <vt:lpstr>1APIA001.80</vt:lpstr>
      <vt:lpstr>1ANOB007.97</vt:lpstr>
      <vt:lpstr>1ALIV004.78</vt:lpstr>
      <vt:lpstr>1AGOO022.44</vt:lpstr>
      <vt:lpstr>1AGOO021.28</vt:lpstr>
      <vt:lpstr>1AGOO003.18</vt:lpstr>
      <vt:lpstr>1ACAX004.57</vt:lpstr>
      <vt:lpstr>1ABRB015.43</vt:lpstr>
      <vt:lpstr>1ABRB006.97</vt:lpstr>
      <vt:lpstr>1ABR002.15</vt:lpstr>
      <vt:lpstr>1ASUG003.52</vt:lpstr>
      <vt:lpstr>1ABUL025.94</vt:lpstr>
      <vt:lpstr>All_DEQ</vt:lpstr>
      <vt:lpstr>Station_NRO!Station_Query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David.Ward</dc:creator>
  <cp:lastModifiedBy>David Ward</cp:lastModifiedBy>
  <cp:lastPrinted>2013-04-18T20:13:56Z</cp:lastPrinted>
  <dcterms:created xsi:type="dcterms:W3CDTF">2013-04-11T16:49:50Z</dcterms:created>
  <dcterms:modified xsi:type="dcterms:W3CDTF">2013-04-30T12:33:09Z</dcterms:modified>
</cp:coreProperties>
</file>